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defaultThemeVersion="166925"/>
  <mc:AlternateContent xmlns:mc="http://schemas.openxmlformats.org/markup-compatibility/2006">
    <mc:Choice Requires="x15">
      <x15ac:absPath xmlns:x15ac="http://schemas.microsoft.com/office/spreadsheetml/2010/11/ac" url="J:\2025\01 Pricing\25-040 Krispy Kreme - Warwick, RI\02  Bid Forms &amp; Proposals\"/>
    </mc:Choice>
  </mc:AlternateContent>
  <xr:revisionPtr revIDLastSave="0" documentId="13_ncr:1_{30639FF9-3B06-4554-9C8F-7E2335A01543}" xr6:coauthVersionLast="47" xr6:coauthVersionMax="47" xr10:uidLastSave="{00000000-0000-0000-0000-000000000000}"/>
  <bookViews>
    <workbookView xWindow="-28920" yWindow="-120" windowWidth="29040" windowHeight="15840" xr2:uid="{00000000-000D-0000-FFFF-FFFF00000000}"/>
  </bookViews>
  <sheets>
    <sheet name="Sheet1" sheetId="1" r:id="rId1"/>
  </sheets>
  <definedNames>
    <definedName name="_xlnm.Print_Area" localSheetId="0">Sheet1!$A$1:$P$242</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1" l="1"/>
  <c r="L202" i="1"/>
  <c r="L193" i="1"/>
  <c r="L167" i="1"/>
  <c r="L192" i="1"/>
  <c r="L196" i="1"/>
  <c r="L147" i="1"/>
  <c r="L139" i="1"/>
  <c r="L140" i="1"/>
  <c r="L141" i="1"/>
  <c r="L100" i="1"/>
  <c r="L98" i="1"/>
  <c r="L97" i="1"/>
  <c r="L92" i="1"/>
  <c r="L93" i="1"/>
  <c r="L90" i="1"/>
  <c r="L89" i="1"/>
  <c r="L86" i="1"/>
  <c r="L87" i="1"/>
  <c r="L77" i="1"/>
  <c r="L75" i="1"/>
  <c r="L70" i="1"/>
  <c r="L69" i="1"/>
  <c r="L65" i="1"/>
  <c r="L64" i="1"/>
  <c r="L49" i="1" l="1"/>
  <c r="L52" i="1"/>
  <c r="L110" i="1"/>
  <c r="L115" i="1"/>
  <c r="L130" i="1"/>
  <c r="L180" i="1"/>
  <c r="L109" i="1"/>
  <c r="L136" i="1"/>
  <c r="L157" i="1"/>
  <c r="L143" i="1"/>
  <c r="L135" i="1"/>
  <c r="L134" i="1"/>
  <c r="L144" i="1"/>
  <c r="L142" i="1"/>
  <c r="L138" i="1"/>
  <c r="L185" i="1"/>
  <c r="L184" i="1"/>
  <c r="L183" i="1"/>
  <c r="L182" i="1"/>
  <c r="L132" i="1"/>
  <c r="L168" i="1"/>
  <c r="L125" i="1"/>
  <c r="L124" i="1"/>
  <c r="L123" i="1"/>
  <c r="L122" i="1"/>
  <c r="L120" i="1"/>
  <c r="L119" i="1"/>
  <c r="L118" i="1"/>
  <c r="L117" i="1"/>
  <c r="L116" i="1"/>
  <c r="L82" i="1"/>
  <c r="L80" i="1"/>
  <c r="L79" i="1"/>
  <c r="L71" i="1"/>
  <c r="L68" i="1"/>
  <c r="L67" i="1"/>
  <c r="L72" i="1"/>
  <c r="L47" i="1"/>
  <c r="L46" i="1"/>
  <c r="L45" i="1"/>
  <c r="L44" i="1"/>
  <c r="L42" i="1"/>
  <c r="L41" i="1"/>
  <c r="L26" i="1"/>
  <c r="L25" i="1"/>
  <c r="L40" i="1"/>
  <c r="L39" i="1"/>
  <c r="L38" i="1"/>
  <c r="L37" i="1"/>
  <c r="L33" i="1"/>
  <c r="L32" i="1"/>
  <c r="L36" i="1"/>
  <c r="L35" i="1"/>
  <c r="L34" i="1"/>
  <c r="L24" i="1"/>
  <c r="L31" i="1"/>
  <c r="L232" i="1"/>
  <c r="L231" i="1"/>
  <c r="L230" i="1"/>
  <c r="L229" i="1"/>
  <c r="L228" i="1"/>
  <c r="L227" i="1"/>
  <c r="L187" i="1"/>
  <c r="L161" i="1"/>
  <c r="L162" i="1"/>
  <c r="L163" i="1"/>
  <c r="L164" i="1"/>
  <c r="L165" i="1"/>
  <c r="L166" i="1"/>
  <c r="L169" i="1"/>
  <c r="L170" i="1"/>
  <c r="L171" i="1"/>
  <c r="L172" i="1"/>
  <c r="L173" i="1"/>
  <c r="L174" i="1"/>
  <c r="L175" i="1"/>
  <c r="L176" i="1"/>
  <c r="L177" i="1"/>
  <c r="L178" i="1"/>
  <c r="L179" i="1"/>
  <c r="L181" i="1"/>
  <c r="L188" i="1"/>
  <c r="L189" i="1"/>
  <c r="L186" i="1" s="1"/>
  <c r="L190" i="1"/>
  <c r="L191" i="1"/>
  <c r="L194" i="1"/>
  <c r="L195" i="1"/>
  <c r="L197" i="1"/>
  <c r="L199" i="1"/>
  <c r="L198" i="1" s="1"/>
  <c r="L200" i="1"/>
  <c r="L201" i="1"/>
  <c r="L203" i="1"/>
  <c r="L204" i="1"/>
  <c r="L205" i="1"/>
  <c r="L206" i="1"/>
  <c r="L207" i="1"/>
  <c r="L208" i="1"/>
  <c r="L209" i="1"/>
  <c r="L210" i="1"/>
  <c r="L211" i="1"/>
  <c r="L212" i="1"/>
  <c r="L213" i="1"/>
  <c r="L214" i="1"/>
  <c r="L215" i="1"/>
  <c r="L216" i="1"/>
  <c r="L221" i="1"/>
  <c r="L220" i="1"/>
  <c r="L219" i="1"/>
  <c r="L129" i="1"/>
  <c r="F23" i="1"/>
  <c r="L159" i="1"/>
  <c r="L152" i="1" s="1"/>
  <c r="L158" i="1"/>
  <c r="L156" i="1"/>
  <c r="L155" i="1"/>
  <c r="L154" i="1"/>
  <c r="L153" i="1"/>
  <c r="L151" i="1"/>
  <c r="L145" i="1" s="1"/>
  <c r="L150" i="1"/>
  <c r="L149" i="1"/>
  <c r="L148" i="1"/>
  <c r="L127" i="1"/>
  <c r="L126" i="1" s="1"/>
  <c r="L114" i="1"/>
  <c r="L113" i="1"/>
  <c r="L112" i="1"/>
  <c r="L111" i="1"/>
  <c r="L108" i="1"/>
  <c r="L107" i="1"/>
  <c r="L106" i="1"/>
  <c r="L105" i="1"/>
  <c r="L103" i="1"/>
  <c r="L102" i="1"/>
  <c r="L101" i="1"/>
  <c r="L99" i="1"/>
  <c r="L96" i="1"/>
  <c r="L94" i="1"/>
  <c r="L91" i="1"/>
  <c r="L88" i="1"/>
  <c r="L85" i="1"/>
  <c r="L84" i="1"/>
  <c r="L78" i="1"/>
  <c r="L76" i="1"/>
  <c r="L74" i="1"/>
  <c r="L66" i="1"/>
  <c r="L63" i="1"/>
  <c r="L62" i="1"/>
  <c r="L61" i="1"/>
  <c r="L59" i="1"/>
  <c r="L58" i="1"/>
  <c r="L57" i="1"/>
  <c r="L56" i="1"/>
  <c r="L54" i="1"/>
  <c r="L53" i="1"/>
  <c r="L51" i="1"/>
  <c r="L50" i="1"/>
  <c r="L30" i="1"/>
  <c r="L29" i="1"/>
  <c r="L28" i="1"/>
  <c r="L27" i="1"/>
  <c r="L160" i="1" l="1"/>
  <c r="L104" i="1"/>
  <c r="L83" i="1"/>
  <c r="L73" i="1"/>
  <c r="L43" i="1"/>
  <c r="L60" i="1"/>
  <c r="L48" i="1"/>
  <c r="L23" i="1"/>
  <c r="L55" i="1"/>
  <c r="L128" i="1"/>
  <c r="L121" i="1"/>
  <c r="L133" i="1"/>
  <c r="L137" i="1"/>
  <c r="L95" i="1"/>
  <c r="I217" i="1"/>
  <c r="L146" i="1"/>
  <c r="L217" i="1" l="1"/>
  <c r="L223" i="1" s="1"/>
  <c r="I223" i="1"/>
</calcChain>
</file>

<file path=xl/sharedStrings.xml><?xml version="1.0" encoding="utf-8"?>
<sst xmlns="http://schemas.openxmlformats.org/spreadsheetml/2006/main" count="353" uniqueCount="224">
  <si>
    <t>KRISPY KREME DOUGHNUTS SHOP</t>
  </si>
  <si>
    <t>Date of Bid Submission:</t>
  </si>
  <si>
    <t>Name of General Contractor:</t>
  </si>
  <si>
    <t>Mailing Address:</t>
  </si>
  <si>
    <t>Contact name:</t>
  </si>
  <si>
    <t>E-mail Address:</t>
  </si>
  <si>
    <t>QTY</t>
  </si>
  <si>
    <t>UNIT</t>
  </si>
  <si>
    <t>UNIT COST</t>
  </si>
  <si>
    <t>TOTAL</t>
  </si>
  <si>
    <t>Other</t>
  </si>
  <si>
    <t>DIVISION 2- SITE WORK</t>
  </si>
  <si>
    <t>Clearing &amp; Grubbing</t>
  </si>
  <si>
    <t>Fill</t>
  </si>
  <si>
    <t>Soil Erosion Control</t>
  </si>
  <si>
    <t>SITE UTILITIES</t>
  </si>
  <si>
    <t>Drainage Basin</t>
  </si>
  <si>
    <t>Stormwater Pipe and Strutures</t>
  </si>
  <si>
    <t>Site Plumbing</t>
  </si>
  <si>
    <t>Sanitary Sewer Piping</t>
  </si>
  <si>
    <t>Irrigation Sleeves</t>
  </si>
  <si>
    <t>Water Meter Service</t>
  </si>
  <si>
    <t>Grease Interceptor</t>
  </si>
  <si>
    <t>Primary Electrical Service/ Transformer</t>
  </si>
  <si>
    <t>Secondary Electrical Service</t>
  </si>
  <si>
    <t>SITE CONSTRUCTION</t>
  </si>
  <si>
    <t>Retaining Walls</t>
  </si>
  <si>
    <t>PARKING LOT</t>
  </si>
  <si>
    <t>LANDSCAPING</t>
  </si>
  <si>
    <t>Landscaping/ Trees/ Plants</t>
  </si>
  <si>
    <t>Irrigation System</t>
  </si>
  <si>
    <t>OFF-SITE CONSTRUCTION</t>
  </si>
  <si>
    <t>City Walks</t>
  </si>
  <si>
    <t>Curb and Gutters</t>
  </si>
  <si>
    <t>Paing</t>
  </si>
  <si>
    <t>Street Lights</t>
  </si>
  <si>
    <t>Storm Drainage</t>
  </si>
  <si>
    <t>Manholes</t>
  </si>
  <si>
    <t>Taps</t>
  </si>
  <si>
    <t>Inlet/outlet Strutures</t>
  </si>
  <si>
    <t>Fire Hydrant</t>
  </si>
  <si>
    <t>Fire Service Line</t>
  </si>
  <si>
    <t>Boring</t>
  </si>
  <si>
    <t>Concrete Reinforcement</t>
  </si>
  <si>
    <t>Cast-in-place Concrete</t>
  </si>
  <si>
    <t>Vapor Barrier</t>
  </si>
  <si>
    <t>DIVISION 4-MASONRY</t>
  </si>
  <si>
    <t>Basic Masonry Materials and Methods</t>
  </si>
  <si>
    <t>DIVISION 5- METALS</t>
  </si>
  <si>
    <t>Basic Metal Materials and Methods</t>
  </si>
  <si>
    <t>Structural Steel Framing</t>
  </si>
  <si>
    <t>Metal Joists</t>
  </si>
  <si>
    <t>Wall Sheathing</t>
  </si>
  <si>
    <t>Finish Carpentry/ Millwork</t>
  </si>
  <si>
    <t>DIVISION 7- THERMAL &amp; MOISTURE PROTECTION</t>
  </si>
  <si>
    <t>DIVISION 6- WOOD &amp; PLASTICS</t>
  </si>
  <si>
    <t>DIVISION 8- DOORS &amp; WINDOWS</t>
  </si>
  <si>
    <t>DIVISION 9- FINISHES</t>
  </si>
  <si>
    <t>Metal Support Assemblies</t>
  </si>
  <si>
    <t>Stucco/ EIFS</t>
  </si>
  <si>
    <t>Stainless Wall Panels</t>
  </si>
  <si>
    <t>DIVISION 10- SPECIALTIES</t>
  </si>
  <si>
    <t>Toilet Accessories</t>
  </si>
  <si>
    <t>DIVISION 11- Equipment</t>
  </si>
  <si>
    <t>Food Service Equipment</t>
  </si>
  <si>
    <t>DIVISION 12- FURNISHINGS</t>
  </si>
  <si>
    <t>Basic Materials</t>
  </si>
  <si>
    <t>Fixtures and Fittings</t>
  </si>
  <si>
    <t>Grilles, Registers and Diffusers</t>
  </si>
  <si>
    <t>Test &amp; Balance</t>
  </si>
  <si>
    <t>Power Distribution/ Panels and Equip.</t>
  </si>
  <si>
    <t>Wiring, Conduit and Devices</t>
  </si>
  <si>
    <t>Low Voltage Wiring</t>
  </si>
  <si>
    <t>Subtotal Building</t>
  </si>
  <si>
    <t>Performance Bond</t>
  </si>
  <si>
    <t>ALTERNATES</t>
  </si>
  <si>
    <t>Respectully Sumitted by:</t>
  </si>
  <si>
    <t>Name:</t>
  </si>
  <si>
    <t>Title:</t>
  </si>
  <si>
    <t>Equipment and Controls</t>
  </si>
  <si>
    <t>E Pay Admin Fee</t>
  </si>
  <si>
    <t>Adjusted Bid</t>
  </si>
  <si>
    <t>Comments</t>
  </si>
  <si>
    <t>Overhead &amp; Fee</t>
  </si>
  <si>
    <t>CGL Insurance</t>
  </si>
  <si>
    <t>I have reviewed the bid documents including the Bid Instructions, the construction Drawings and any Addenda.  I have visited the site and and familiar with the existing conditions.</t>
  </si>
  <si>
    <t>Supervision</t>
  </si>
  <si>
    <t>Safety</t>
  </si>
  <si>
    <t>Office Supplies/Technology</t>
  </si>
  <si>
    <t>Progress Cleaning</t>
  </si>
  <si>
    <t>Final Cleaning</t>
  </si>
  <si>
    <t>Temporary Construction/Finish Protection</t>
  </si>
  <si>
    <t>Scaffolding (Engineering + Install)</t>
  </si>
  <si>
    <t>Temporary Electricity</t>
  </si>
  <si>
    <t>Temporary Heating/Cooling</t>
  </si>
  <si>
    <t>Temporary Internet</t>
  </si>
  <si>
    <t>Temporary Water</t>
  </si>
  <si>
    <t>Sanitary Facilities</t>
  </si>
  <si>
    <t>Travel + Parking</t>
  </si>
  <si>
    <t>Site Office/Trailer</t>
  </si>
  <si>
    <t>Equipment/Hoisting/Tools</t>
  </si>
  <si>
    <t>Waste Management &amp; Disposal</t>
  </si>
  <si>
    <t>Per Diem</t>
  </si>
  <si>
    <t>Other:</t>
  </si>
  <si>
    <t>Subcontractor Name</t>
  </si>
  <si>
    <t>DIVISION 3 - CONCRETE</t>
  </si>
  <si>
    <t>DIVISION 2 - EXISTING CONDITIONS</t>
  </si>
  <si>
    <t>DIVISION 1 - GENERAL REQUIREMENTS</t>
  </si>
  <si>
    <t>&gt; FILL IN ALL LINES AS APPROPRIATE; ADD LINES AS NECESSARY
&gt; INCOMPLETE BIDS WILL NOT BE CONSIDERED
&gt; PLEASE SIGN  AS REQUIRED AT THE BOTTOM OF THIS FORM.                                &gt; INCLUDE TAXES AND IDENTIFY RATE: __________ %</t>
  </si>
  <si>
    <t>Below Grade Construction + Utility Services</t>
  </si>
  <si>
    <t>Hauling + Disposal</t>
  </si>
  <si>
    <t>Structure Demolition</t>
  </si>
  <si>
    <t>Concrete Forms and Accessories</t>
  </si>
  <si>
    <t>Unit Masonry</t>
  </si>
  <si>
    <t>Brick Masonry</t>
  </si>
  <si>
    <t>Trash Enclosure Gate</t>
  </si>
  <si>
    <t>Pipe Guards</t>
  </si>
  <si>
    <t>Thermal Insulation</t>
  </si>
  <si>
    <t>Joint Sealers</t>
  </si>
  <si>
    <t>Hollow Metal Doors + Frames</t>
  </si>
  <si>
    <t>Traffic Doors</t>
  </si>
  <si>
    <t>Door Hardware + Installation</t>
  </si>
  <si>
    <t>Drywall + Framing</t>
  </si>
  <si>
    <t>Prep</t>
  </si>
  <si>
    <t>Fire Extinguishers + Cabinets</t>
  </si>
  <si>
    <t>Asphalt Paving, Seal Coat, Striping</t>
  </si>
  <si>
    <t>Concrete Drive-Thru</t>
  </si>
  <si>
    <t>Concrete for Trash Enclosure</t>
  </si>
  <si>
    <t>Concrete Curb + Gutters</t>
  </si>
  <si>
    <t>Trash Enclosure Walls and Gates</t>
  </si>
  <si>
    <t>Concrete Sidewalks + Ramping</t>
  </si>
  <si>
    <t>Grading</t>
  </si>
  <si>
    <t>Excavation</t>
  </si>
  <si>
    <t>Demo of Existing Structures/Utilities</t>
  </si>
  <si>
    <t>Light Fixtures, Interior</t>
  </si>
  <si>
    <t>Light Fixtures, Exterior Building</t>
  </si>
  <si>
    <t>Furniture Installation, Exterior</t>
  </si>
  <si>
    <t>Furniture Installation, Interior</t>
  </si>
  <si>
    <t>Drive Thru Loop, Sensors, Components</t>
  </si>
  <si>
    <t>Site Conduit and Wiring</t>
  </si>
  <si>
    <t>Drive Thru Mounting Plate, Footing, Conduit, Power, Etc.</t>
  </si>
  <si>
    <t>Fire Alarm System, Wiring, Coordination</t>
  </si>
  <si>
    <t>Gas Service Coordination</t>
  </si>
  <si>
    <t>Water Service Coordination</t>
  </si>
  <si>
    <t>Electric Service Coordination</t>
  </si>
  <si>
    <t>Sewer Service Coordination</t>
  </si>
  <si>
    <t>Internet Service Coordination</t>
  </si>
  <si>
    <t>DIVISION 22 - PLUMBING</t>
  </si>
  <si>
    <t>DIVISION 23 - MECHANICAL</t>
  </si>
  <si>
    <t>DIVISION 26 - ELECTRICAL</t>
  </si>
  <si>
    <t>DIVISION 21 - FIRE PROTECTION</t>
  </si>
  <si>
    <t>Wood Base (WB-01)</t>
  </si>
  <si>
    <t>Solid Surface Wall Caps (SS-01)</t>
  </si>
  <si>
    <t>Glazing (GL-02)</t>
  </si>
  <si>
    <t>Corner Guards (CG-01, CG-02)</t>
  </si>
  <si>
    <t>Backer Board, Grout, Grout Sealant</t>
  </si>
  <si>
    <t>Framing + Blocking</t>
  </si>
  <si>
    <t>Fire Protection System</t>
  </si>
  <si>
    <t>Weather Barriers/Building Wrap</t>
  </si>
  <si>
    <t>Floor Prep</t>
  </si>
  <si>
    <t>ACT Ceiling System</t>
  </si>
  <si>
    <t>Traffic Control</t>
  </si>
  <si>
    <t xml:space="preserve">GENERAL CONTRACTOR'S BID FORM </t>
  </si>
  <si>
    <t xml:space="preserve">&gt; ADD NOT APPLICABLE OR 0 TO SCOPES NOT INCLUDED  </t>
  </si>
  <si>
    <t xml:space="preserve">&gt; DO NOT EDIT FORMULAS   </t>
  </si>
  <si>
    <t>Prefinished Aluminum Gutters</t>
  </si>
  <si>
    <t>Wall Covering Installtion</t>
  </si>
  <si>
    <t>Tile Floor (FF-02) + Base</t>
  </si>
  <si>
    <t>Painting</t>
  </si>
  <si>
    <t>Bike Rack</t>
  </si>
  <si>
    <t>KKDC #250 Warwick, RI</t>
  </si>
  <si>
    <r>
      <t>The  undersigned proposes to furnish all material and equipment required for the construction of the KRISPY KREME DOUGHNUT SHOP and all related site work at the above subject location in accordance with the plans and specifications, addenda (if any) as described in the Instructions to Bidders dated April 3</t>
    </r>
    <r>
      <rPr>
        <u/>
        <sz val="11"/>
        <color theme="1"/>
        <rFont val="Calibri"/>
        <family val="2"/>
        <scheme val="minor"/>
      </rPr>
      <t>, 2025.</t>
    </r>
  </si>
  <si>
    <t>Concrete Slab on Grade</t>
  </si>
  <si>
    <t>Roof Ladder and Stairs</t>
  </si>
  <si>
    <t xml:space="preserve">Custom Cabinets </t>
  </si>
  <si>
    <t>Metal Wall Panels</t>
  </si>
  <si>
    <t>Cold-Formed Metal Framing</t>
  </si>
  <si>
    <t>Metal Fabrication</t>
  </si>
  <si>
    <t>Bike Safe Grate</t>
  </si>
  <si>
    <t xml:space="preserve">Patio Post + Railing </t>
  </si>
  <si>
    <t>Roof Sheating + Deck</t>
  </si>
  <si>
    <t>Structural Wood Trusses + Joists</t>
  </si>
  <si>
    <t>60 Mil PVC Roofing (R-30)</t>
  </si>
  <si>
    <t>Rigid Insulation</t>
  </si>
  <si>
    <t>Roof Specialties and Accessories</t>
  </si>
  <si>
    <t>Batt Insulation</t>
  </si>
  <si>
    <t>Walk Matts</t>
  </si>
  <si>
    <t>Gutters and Downspouts</t>
  </si>
  <si>
    <t>Wood Doors + Frames</t>
  </si>
  <si>
    <t>Overhead Coiling Doors</t>
  </si>
  <si>
    <t>Aluminum Framed Enrances + Storefronts</t>
  </si>
  <si>
    <t>Polished Concrete Floor Finish (F-2)</t>
  </si>
  <si>
    <t>Resinous Flooring (F-1 and Base (EB-1)</t>
  </si>
  <si>
    <t>FRP (WF-03)</t>
  </si>
  <si>
    <t>Tile Wall (WF-01, WF-02)</t>
  </si>
  <si>
    <t>Plastic Laminate (PL-01) &amp; (PL-2)</t>
  </si>
  <si>
    <t>Rough Plumbing</t>
  </si>
  <si>
    <t>Final Plumbing</t>
  </si>
  <si>
    <t>Hot Water Heaters</t>
  </si>
  <si>
    <t>Air Distribution/Duct</t>
  </si>
  <si>
    <t>Parking Signs</t>
  </si>
  <si>
    <t>New England Construction</t>
  </si>
  <si>
    <t>293 Bourne Ave, Rumford, RI 02916</t>
  </si>
  <si>
    <t>Kim Sluter</t>
  </si>
  <si>
    <t>ksluter@neconstruction.com</t>
  </si>
  <si>
    <t>Site Fencing/Protection</t>
  </si>
  <si>
    <t>See alternates</t>
  </si>
  <si>
    <t>Included</t>
  </si>
  <si>
    <t>Not Included - Local</t>
  </si>
  <si>
    <t>In Trades</t>
  </si>
  <si>
    <t>Not Included</t>
  </si>
  <si>
    <t>Not Included - Empty Parking Lot</t>
  </si>
  <si>
    <t>Included in Site Work</t>
  </si>
  <si>
    <t>Power Only</t>
  </si>
  <si>
    <t>Included in Concrete</t>
  </si>
  <si>
    <t>None Shown</t>
  </si>
  <si>
    <t>Not Included - See Alternates</t>
  </si>
  <si>
    <t>Not Included - Wood Framed Bldg</t>
  </si>
  <si>
    <t>Not Included - None Shown</t>
  </si>
  <si>
    <t>Rough Carpentry</t>
  </si>
  <si>
    <t>Foundation Insulation</t>
  </si>
  <si>
    <t>Included in Millwork</t>
  </si>
  <si>
    <t>WF-4</t>
  </si>
  <si>
    <t>Canopies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</si>
</sst>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
    <numFmt numFmtId="165" formatCode="_(* #,##0_);_(* \(#,##0\);_(* &quot;-&quot;??_);_(@_)"/>
  </numFmts>
  <fonts count="11" x14ac:knownFonts="1">
    <font>
      <sz val="11"/>
      <color theme="1"/>
      <name val="Calibri"/>
      <family val="2"/>
      <scheme val="minor"/>
    </font>
    <font>
      <b/>
      <sz val="11"/>
      <color theme="1"/>
      <name val="Calibri"/>
      <family val="2"/>
      <scheme val="minor"/>
    </font>
    <font>
      <b/>
      <sz val="9"/>
      <color theme="1"/>
      <name val="Calibri"/>
      <family val="2"/>
      <scheme val="minor"/>
    </font>
    <font>
      <u/>
      <sz val="11"/>
      <color theme="10"/>
      <name val="Calibri"/>
      <family val="2"/>
      <scheme val="minor"/>
    </font>
    <font>
      <sz val="11"/>
      <color theme="1"/>
      <name val="Calibri"/>
      <family val="2"/>
      <scheme val="minor"/>
    </font>
    <font>
      <b/>
      <sz val="11"/>
      <color rgb="FFFF0000"/>
      <name val="Calibri"/>
      <family val="2"/>
      <scheme val="minor"/>
    </font>
    <font>
      <u/>
      <sz val="11"/>
      <color theme="1"/>
      <name val="Calibri"/>
      <family val="2"/>
      <scheme val="minor"/>
    </font>
    <font>
      <sz val="10"/>
      <color theme="1"/>
      <name val="Calibri"/>
      <family val="2"/>
      <scheme val="minor"/>
    </font>
    <font>
      <sz val="11"/>
      <name val="Calibri"/>
      <family val="2"/>
      <scheme val="minor"/>
    </font>
    <font>
      <b/>
      <sz val="11"/>
      <name val="Calibri"/>
      <family val="2"/>
      <scheme val="minor"/>
    </font>
    <font>
      <sz val="8"/>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auto="1"/>
      </right>
      <top style="medium">
        <color indexed="64"/>
      </top>
      <bottom style="medium">
        <color auto="1"/>
      </bottom>
      <diagonal/>
    </border>
  </borders>
  <cellStyleXfs count="5">
    <xf numFmtId="0" fontId="0" fillId="0" borderId="0"/>
    <xf numFmtId="0" fontId="3"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172">
    <xf numFmtId="0" fontId="0" fillId="0" borderId="0" xfId="0"/>
    <xf numFmtId="0" fontId="0" fillId="0" borderId="0" xfId="0" applyProtection="1">
      <protection locked="0"/>
    </xf>
    <xf numFmtId="165" fontId="0" fillId="0" borderId="0" xfId="2" applyNumberFormat="1" applyFont="1" applyProtection="1">
      <protection locked="0"/>
    </xf>
    <xf numFmtId="44" fontId="0" fillId="0" borderId="0" xfId="3" applyFont="1" applyProtection="1">
      <protection locked="0"/>
    </xf>
    <xf numFmtId="0" fontId="0" fillId="0" borderId="0" xfId="0" applyAlignment="1" applyProtection="1">
      <alignment horizontal="left" vertical="top"/>
      <protection locked="0"/>
    </xf>
    <xf numFmtId="44" fontId="0" fillId="0" borderId="0" xfId="3" applyFont="1" applyAlignment="1" applyProtection="1">
      <alignment horizontal="left" vertical="top"/>
      <protection locked="0"/>
    </xf>
    <xf numFmtId="165" fontId="2" fillId="0" borderId="3" xfId="2" applyNumberFormat="1" applyFont="1" applyBorder="1" applyProtection="1">
      <protection locked="0"/>
    </xf>
    <xf numFmtId="0" fontId="2" fillId="0" borderId="0" xfId="0" applyFont="1" applyAlignment="1" applyProtection="1">
      <alignment horizontal="center"/>
      <protection locked="0"/>
    </xf>
    <xf numFmtId="44" fontId="2" fillId="0" borderId="3" xfId="3" applyFont="1" applyBorder="1" applyAlignment="1" applyProtection="1">
      <alignment horizontal="center"/>
      <protection locked="0"/>
    </xf>
    <xf numFmtId="0" fontId="2" fillId="0" borderId="10" xfId="0" applyFont="1" applyBorder="1" applyProtection="1">
      <protection locked="0"/>
    </xf>
    <xf numFmtId="44" fontId="2" fillId="0" borderId="10" xfId="3" applyFont="1" applyBorder="1" applyAlignment="1" applyProtection="1">
      <protection locked="0"/>
    </xf>
    <xf numFmtId="0" fontId="1" fillId="0" borderId="5" xfId="0" applyFont="1" applyBorder="1" applyProtection="1">
      <protection locked="0"/>
    </xf>
    <xf numFmtId="0" fontId="1" fillId="0" borderId="6" xfId="0" applyFont="1" applyBorder="1" applyProtection="1">
      <protection locked="0"/>
    </xf>
    <xf numFmtId="165" fontId="0" fillId="0" borderId="7" xfId="2" applyNumberFormat="1" applyFont="1" applyBorder="1" applyProtection="1">
      <protection locked="0"/>
    </xf>
    <xf numFmtId="0" fontId="0" fillId="0" borderId="6" xfId="0" applyBorder="1" applyProtection="1">
      <protection locked="0"/>
    </xf>
    <xf numFmtId="44" fontId="0" fillId="0" borderId="7" xfId="3" applyFont="1" applyBorder="1" applyProtection="1">
      <protection locked="0"/>
    </xf>
    <xf numFmtId="44" fontId="1" fillId="0" borderId="6" xfId="3" applyFont="1" applyBorder="1" applyProtection="1">
      <protection locked="0"/>
    </xf>
    <xf numFmtId="0" fontId="0" fillId="0" borderId="8" xfId="0" applyBorder="1" applyProtection="1">
      <protection locked="0"/>
    </xf>
    <xf numFmtId="165" fontId="0" fillId="0" borderId="3" xfId="2" applyNumberFormat="1" applyFont="1" applyBorder="1" applyProtection="1">
      <protection locked="0"/>
    </xf>
    <xf numFmtId="44" fontId="0" fillId="0" borderId="3" xfId="3" applyFont="1" applyBorder="1" applyProtection="1">
      <protection locked="0"/>
    </xf>
    <xf numFmtId="0" fontId="1" fillId="0" borderId="0" xfId="0" applyFont="1" applyProtection="1">
      <protection locked="0"/>
    </xf>
    <xf numFmtId="44" fontId="1" fillId="0" borderId="0" xfId="3" applyFont="1" applyBorder="1" applyProtection="1">
      <protection locked="0"/>
    </xf>
    <xf numFmtId="0" fontId="0" fillId="2" borderId="0" xfId="0" applyFill="1" applyProtection="1">
      <protection locked="0"/>
    </xf>
    <xf numFmtId="165" fontId="0" fillId="2" borderId="3" xfId="2" applyNumberFormat="1" applyFont="1" applyFill="1" applyBorder="1" applyProtection="1">
      <protection locked="0"/>
    </xf>
    <xf numFmtId="44" fontId="0" fillId="2" borderId="3" xfId="3" applyFont="1" applyFill="1" applyBorder="1" applyProtection="1">
      <protection locked="0"/>
    </xf>
    <xf numFmtId="44" fontId="1" fillId="2" borderId="0" xfId="3" applyFont="1" applyFill="1" applyProtection="1">
      <protection locked="0"/>
    </xf>
    <xf numFmtId="0" fontId="1" fillId="2" borderId="0" xfId="0" applyFont="1" applyFill="1" applyProtection="1">
      <protection locked="0"/>
    </xf>
    <xf numFmtId="164" fontId="1" fillId="2" borderId="0" xfId="4" applyNumberFormat="1" applyFont="1" applyFill="1" applyBorder="1" applyProtection="1">
      <protection locked="0"/>
    </xf>
    <xf numFmtId="44" fontId="1" fillId="2" borderId="0" xfId="3" applyFont="1" applyFill="1" applyBorder="1" applyProtection="1">
      <protection locked="0"/>
    </xf>
    <xf numFmtId="44" fontId="1" fillId="0" borderId="0" xfId="3" applyFont="1" applyProtection="1">
      <protection locked="0"/>
    </xf>
    <xf numFmtId="164" fontId="1" fillId="0" borderId="6" xfId="4" applyNumberFormat="1" applyFont="1" applyBorder="1" applyProtection="1">
      <protection locked="0"/>
    </xf>
    <xf numFmtId="0" fontId="1" fillId="0" borderId="4" xfId="0" applyFont="1" applyBorder="1" applyProtection="1">
      <protection locked="0"/>
    </xf>
    <xf numFmtId="0" fontId="0" fillId="0" borderId="1" xfId="0" applyBorder="1" applyProtection="1">
      <protection locked="0"/>
    </xf>
    <xf numFmtId="165" fontId="0" fillId="0" borderId="1" xfId="2" applyNumberFormat="1" applyFont="1" applyBorder="1" applyProtection="1">
      <protection locked="0"/>
    </xf>
    <xf numFmtId="44" fontId="0" fillId="0" borderId="1" xfId="3" applyFont="1" applyBorder="1" applyProtection="1">
      <protection locked="0"/>
    </xf>
    <xf numFmtId="0" fontId="0" fillId="0" borderId="2" xfId="0" applyBorder="1" applyProtection="1">
      <protection locked="0"/>
    </xf>
    <xf numFmtId="165" fontId="0" fillId="0" borderId="2" xfId="2" applyNumberFormat="1" applyFont="1" applyBorder="1" applyProtection="1">
      <protection locked="0"/>
    </xf>
    <xf numFmtId="44" fontId="0" fillId="0" borderId="2" xfId="3" applyFont="1" applyBorder="1" applyProtection="1">
      <protection locked="0"/>
    </xf>
    <xf numFmtId="165" fontId="0" fillId="0" borderId="11" xfId="2" applyNumberFormat="1" applyFont="1" applyBorder="1" applyProtection="1">
      <protection locked="0"/>
    </xf>
    <xf numFmtId="44" fontId="1" fillId="0" borderId="0" xfId="3" applyFont="1" applyFill="1" applyProtection="1">
      <protection locked="0"/>
    </xf>
    <xf numFmtId="44" fontId="1" fillId="0" borderId="0" xfId="3" applyFont="1" applyFill="1" applyBorder="1" applyProtection="1">
      <protection locked="0"/>
    </xf>
    <xf numFmtId="165" fontId="0" fillId="0" borderId="0" xfId="2" applyNumberFormat="1" applyFont="1" applyFill="1" applyProtection="1">
      <protection locked="0"/>
    </xf>
    <xf numFmtId="44" fontId="0" fillId="0" borderId="0" xfId="3" applyFont="1" applyFill="1" applyProtection="1">
      <protection locked="0"/>
    </xf>
    <xf numFmtId="164" fontId="1" fillId="0" borderId="0" xfId="4" applyNumberFormat="1" applyFont="1" applyFill="1" applyBorder="1" applyProtection="1">
      <protection locked="0"/>
    </xf>
    <xf numFmtId="0" fontId="0" fillId="2" borderId="0" xfId="0" quotePrefix="1" applyFill="1" applyProtection="1">
      <protection locked="0"/>
    </xf>
    <xf numFmtId="0" fontId="0" fillId="0" borderId="0" xfId="0" quotePrefix="1" applyProtection="1">
      <protection locked="0"/>
    </xf>
    <xf numFmtId="165" fontId="0" fillId="0" borderId="3" xfId="2" applyNumberFormat="1" applyFont="1" applyFill="1" applyBorder="1" applyProtection="1">
      <protection locked="0"/>
    </xf>
    <xf numFmtId="44" fontId="0" fillId="0" borderId="3" xfId="3" applyFont="1" applyFill="1" applyBorder="1" applyProtection="1">
      <protection locked="0"/>
    </xf>
    <xf numFmtId="0" fontId="0" fillId="0" borderId="0" xfId="0" applyAlignment="1" applyProtection="1">
      <alignment horizontal="left" indent="1"/>
      <protection locked="0"/>
    </xf>
    <xf numFmtId="0" fontId="0" fillId="2" borderId="0" xfId="0" applyFill="1" applyAlignment="1" applyProtection="1">
      <alignment horizontal="left" indent="1"/>
      <protection locked="0"/>
    </xf>
    <xf numFmtId="0" fontId="8" fillId="0" borderId="0" xfId="0" applyFont="1" applyProtection="1">
      <protection locked="0"/>
    </xf>
    <xf numFmtId="165" fontId="1" fillId="0" borderId="7" xfId="2" applyNumberFormat="1" applyFont="1" applyFill="1" applyBorder="1" applyProtection="1">
      <protection locked="0"/>
    </xf>
    <xf numFmtId="44" fontId="1" fillId="0" borderId="7" xfId="3" applyFont="1" applyFill="1" applyBorder="1" applyProtection="1">
      <protection locked="0"/>
    </xf>
    <xf numFmtId="44" fontId="1" fillId="0" borderId="6" xfId="3" applyFont="1" applyFill="1" applyBorder="1" applyProtection="1">
      <protection locked="0"/>
    </xf>
    <xf numFmtId="164" fontId="1" fillId="0" borderId="6" xfId="4" applyNumberFormat="1" applyFont="1" applyFill="1" applyBorder="1" applyProtection="1">
      <protection locked="0"/>
    </xf>
    <xf numFmtId="165" fontId="0" fillId="0" borderId="7" xfId="2" applyNumberFormat="1" applyFont="1" applyFill="1" applyBorder="1" applyProtection="1">
      <protection locked="0"/>
    </xf>
    <xf numFmtId="44" fontId="0" fillId="0" borderId="7" xfId="3" applyFont="1" applyFill="1" applyBorder="1" applyProtection="1">
      <protection locked="0"/>
    </xf>
    <xf numFmtId="164" fontId="0" fillId="0" borderId="0" xfId="4" applyNumberFormat="1" applyFont="1" applyFill="1" applyProtection="1">
      <protection locked="0"/>
    </xf>
    <xf numFmtId="44" fontId="0" fillId="0" borderId="0" xfId="3" applyFont="1" applyFill="1" applyBorder="1" applyProtection="1">
      <protection locked="0"/>
    </xf>
    <xf numFmtId="0" fontId="0" fillId="0" borderId="10" xfId="0" applyBorder="1" applyProtection="1">
      <protection locked="0"/>
    </xf>
    <xf numFmtId="165" fontId="0" fillId="0" borderId="11" xfId="2" applyNumberFormat="1" applyFont="1" applyFill="1" applyBorder="1" applyProtection="1">
      <protection locked="0"/>
    </xf>
    <xf numFmtId="44" fontId="0" fillId="0" borderId="11" xfId="3" applyFont="1" applyFill="1" applyBorder="1" applyProtection="1">
      <protection locked="0"/>
    </xf>
    <xf numFmtId="44" fontId="0" fillId="0" borderId="10" xfId="3" applyFont="1" applyFill="1" applyBorder="1" applyProtection="1">
      <protection locked="0"/>
    </xf>
    <xf numFmtId="0" fontId="1" fillId="0" borderId="10" xfId="0" applyFont="1" applyBorder="1" applyProtection="1">
      <protection locked="0"/>
    </xf>
    <xf numFmtId="165" fontId="1" fillId="0" borderId="10" xfId="2" applyNumberFormat="1" applyFont="1" applyFill="1" applyBorder="1" applyProtection="1">
      <protection locked="0"/>
    </xf>
    <xf numFmtId="44" fontId="1" fillId="0" borderId="10" xfId="3" applyFont="1" applyFill="1" applyBorder="1" applyProtection="1">
      <protection locked="0"/>
    </xf>
    <xf numFmtId="44" fontId="1" fillId="0" borderId="4" xfId="3" applyFont="1" applyFill="1" applyBorder="1" applyProtection="1">
      <protection locked="0"/>
    </xf>
    <xf numFmtId="165" fontId="1" fillId="0" borderId="6" xfId="2" applyNumberFormat="1" applyFont="1" applyFill="1" applyBorder="1" applyProtection="1">
      <protection locked="0"/>
    </xf>
    <xf numFmtId="0" fontId="2" fillId="0" borderId="19" xfId="0" applyFont="1" applyBorder="1" applyAlignment="1" applyProtection="1">
      <alignment horizontal="center"/>
      <protection locked="0"/>
    </xf>
    <xf numFmtId="0" fontId="2" fillId="0" borderId="7" xfId="0" applyFont="1" applyBorder="1" applyProtection="1">
      <protection locked="0"/>
    </xf>
    <xf numFmtId="44" fontId="2" fillId="0" borderId="7" xfId="3" applyFont="1" applyFill="1" applyBorder="1" applyAlignment="1" applyProtection="1">
      <protection locked="0"/>
    </xf>
    <xf numFmtId="44" fontId="2" fillId="0" borderId="8" xfId="3" applyFont="1" applyFill="1" applyBorder="1" applyAlignment="1" applyProtection="1">
      <protection locked="0"/>
    </xf>
    <xf numFmtId="0" fontId="8" fillId="0" borderId="0" xfId="0" quotePrefix="1" applyFont="1" applyProtection="1">
      <protection locked="0"/>
    </xf>
    <xf numFmtId="165" fontId="8" fillId="0" borderId="3" xfId="2" applyNumberFormat="1" applyFont="1" applyFill="1" applyBorder="1" applyProtection="1">
      <protection locked="0"/>
    </xf>
    <xf numFmtId="44" fontId="8" fillId="0" borderId="3" xfId="3" applyFont="1" applyFill="1" applyBorder="1" applyProtection="1">
      <protection locked="0"/>
    </xf>
    <xf numFmtId="44" fontId="9" fillId="0" borderId="0" xfId="3" applyFont="1" applyFill="1" applyProtection="1">
      <protection locked="0"/>
    </xf>
    <xf numFmtId="0" fontId="9" fillId="0" borderId="0" xfId="0" applyFont="1" applyProtection="1">
      <protection locked="0"/>
    </xf>
    <xf numFmtId="164" fontId="9" fillId="0" borderId="0" xfId="4" applyNumberFormat="1" applyFont="1" applyFill="1" applyBorder="1" applyProtection="1">
      <protection locked="0"/>
    </xf>
    <xf numFmtId="44" fontId="9" fillId="0" borderId="0" xfId="3" applyFont="1" applyFill="1" applyBorder="1" applyProtection="1">
      <protection locked="0"/>
    </xf>
    <xf numFmtId="0" fontId="8" fillId="2" borderId="0" xfId="0" quotePrefix="1" applyFont="1" applyFill="1" applyProtection="1">
      <protection locked="0"/>
    </xf>
    <xf numFmtId="0" fontId="8" fillId="2" borderId="0" xfId="0" applyFont="1" applyFill="1" applyProtection="1">
      <protection locked="0"/>
    </xf>
    <xf numFmtId="165" fontId="8" fillId="2" borderId="3" xfId="2" applyNumberFormat="1" applyFont="1" applyFill="1" applyBorder="1" applyProtection="1">
      <protection locked="0"/>
    </xf>
    <xf numFmtId="44" fontId="8" fillId="2" borderId="3" xfId="3" applyFont="1" applyFill="1" applyBorder="1" applyProtection="1">
      <protection locked="0"/>
    </xf>
    <xf numFmtId="44" fontId="9" fillId="2" borderId="0" xfId="3" applyFont="1" applyFill="1" applyProtection="1">
      <protection locked="0"/>
    </xf>
    <xf numFmtId="0" fontId="9" fillId="2" borderId="0" xfId="0" applyFont="1" applyFill="1" applyProtection="1">
      <protection locked="0"/>
    </xf>
    <xf numFmtId="164" fontId="9" fillId="2" borderId="0" xfId="4" applyNumberFormat="1" applyFont="1" applyFill="1" applyBorder="1" applyProtection="1">
      <protection locked="0"/>
    </xf>
    <xf numFmtId="44" fontId="9" fillId="2" borderId="0" xfId="3" applyFont="1" applyFill="1" applyBorder="1" applyProtection="1">
      <protection locked="0"/>
    </xf>
    <xf numFmtId="165" fontId="2" fillId="0" borderId="0" xfId="2" applyNumberFormat="1" applyFont="1" applyBorder="1" applyProtection="1">
      <protection locked="0"/>
    </xf>
    <xf numFmtId="44" fontId="2" fillId="0" borderId="0" xfId="3" applyFont="1" applyBorder="1" applyAlignment="1" applyProtection="1">
      <alignment horizontal="center"/>
      <protection locked="0"/>
    </xf>
    <xf numFmtId="0" fontId="2" fillId="0" borderId="0" xfId="0" applyFont="1" applyProtection="1">
      <protection locked="0"/>
    </xf>
    <xf numFmtId="44" fontId="2" fillId="0" borderId="0" xfId="3" applyFont="1" applyBorder="1" applyAlignment="1" applyProtection="1">
      <protection locked="0"/>
    </xf>
    <xf numFmtId="44" fontId="1" fillId="0" borderId="8" xfId="3" applyFont="1" applyFill="1" applyBorder="1" applyProtection="1">
      <protection locked="0"/>
    </xf>
    <xf numFmtId="0" fontId="0" fillId="0" borderId="5" xfId="0" applyBorder="1" applyProtection="1">
      <protection locked="0"/>
    </xf>
    <xf numFmtId="44" fontId="0" fillId="2" borderId="0" xfId="3" applyFont="1" applyFill="1" applyProtection="1">
      <protection locked="0"/>
    </xf>
    <xf numFmtId="44" fontId="0" fillId="2" borderId="0" xfId="3" applyFont="1" applyFill="1" applyBorder="1" applyProtection="1">
      <protection locked="0"/>
    </xf>
    <xf numFmtId="165" fontId="0" fillId="2" borderId="0" xfId="2" applyNumberFormat="1" applyFont="1" applyFill="1" applyProtection="1">
      <protection locked="0"/>
    </xf>
    <xf numFmtId="0" fontId="0" fillId="0" borderId="0" xfId="0" applyAlignment="1" applyProtection="1">
      <alignment horizontal="left" vertical="center"/>
      <protection locked="0"/>
    </xf>
    <xf numFmtId="0" fontId="0" fillId="2" borderId="0" xfId="0" applyFill="1" applyAlignment="1" applyProtection="1">
      <alignment horizontal="left" vertical="center"/>
      <protection locked="0"/>
    </xf>
    <xf numFmtId="0" fontId="0" fillId="0" borderId="0" xfId="0" applyAlignment="1" applyProtection="1">
      <alignment horizontal="left"/>
      <protection locked="0"/>
    </xf>
    <xf numFmtId="0" fontId="0" fillId="4" borderId="0" xfId="0" applyFill="1" applyProtection="1">
      <protection locked="0"/>
    </xf>
    <xf numFmtId="0" fontId="0" fillId="4" borderId="0" xfId="0" quotePrefix="1" applyFill="1" applyProtection="1">
      <protection locked="0"/>
    </xf>
    <xf numFmtId="0" fontId="0" fillId="4" borderId="0" xfId="0" applyFill="1" applyAlignment="1" applyProtection="1">
      <alignment horizontal="left" vertical="center"/>
      <protection locked="0"/>
    </xf>
    <xf numFmtId="165" fontId="0" fillId="4" borderId="3" xfId="2" applyNumberFormat="1" applyFont="1" applyFill="1" applyBorder="1" applyProtection="1">
      <protection locked="0"/>
    </xf>
    <xf numFmtId="44" fontId="0" fillId="4" borderId="3" xfId="3" applyFont="1" applyFill="1" applyBorder="1" applyProtection="1">
      <protection locked="0"/>
    </xf>
    <xf numFmtId="44" fontId="1" fillId="4" borderId="0" xfId="3" applyFont="1" applyFill="1" applyProtection="1">
      <protection locked="0"/>
    </xf>
    <xf numFmtId="0" fontId="1" fillId="4" borderId="0" xfId="0" applyFont="1" applyFill="1" applyProtection="1">
      <protection locked="0"/>
    </xf>
    <xf numFmtId="164" fontId="1" fillId="4" borderId="0" xfId="4" applyNumberFormat="1" applyFont="1" applyFill="1" applyBorder="1" applyProtection="1">
      <protection locked="0"/>
    </xf>
    <xf numFmtId="44" fontId="1" fillId="4" borderId="0" xfId="3" applyFont="1" applyFill="1" applyBorder="1" applyProtection="1">
      <protection locked="0"/>
    </xf>
    <xf numFmtId="0" fontId="0" fillId="4" borderId="0" xfId="0" applyFill="1" applyAlignment="1" applyProtection="1">
      <alignment horizontal="center"/>
      <protection locked="0"/>
    </xf>
    <xf numFmtId="0" fontId="0" fillId="2" borderId="0" xfId="0" applyFill="1" applyAlignment="1" applyProtection="1">
      <alignment horizontal="left"/>
      <protection locked="0"/>
    </xf>
    <xf numFmtId="0" fontId="0" fillId="4" borderId="0" xfId="0" applyFill="1" applyAlignment="1" applyProtection="1">
      <alignment horizontal="left" indent="1"/>
      <protection locked="0"/>
    </xf>
    <xf numFmtId="0" fontId="8" fillId="2" borderId="0" xfId="0" applyFont="1" applyFill="1" applyAlignment="1" applyProtection="1">
      <alignment horizontal="center"/>
      <protection locked="0"/>
    </xf>
    <xf numFmtId="0" fontId="0" fillId="0" borderId="0" xfId="0" applyAlignment="1" applyProtection="1">
      <alignment horizontal="center"/>
      <protection locked="0"/>
    </xf>
    <xf numFmtId="0" fontId="0" fillId="4" borderId="0" xfId="0" quotePrefix="1" applyFill="1" applyAlignment="1" applyProtection="1">
      <alignment horizontal="left" vertical="top"/>
      <protection locked="0"/>
    </xf>
    <xf numFmtId="165" fontId="0" fillId="4" borderId="11" xfId="2" applyNumberFormat="1" applyFont="1" applyFill="1" applyBorder="1" applyProtection="1">
      <protection locked="0"/>
    </xf>
    <xf numFmtId="0" fontId="0" fillId="4" borderId="10" xfId="0" applyFill="1" applyBorder="1" applyProtection="1">
      <protection locked="0"/>
    </xf>
    <xf numFmtId="44" fontId="0" fillId="4" borderId="11" xfId="3" applyFont="1" applyFill="1" applyBorder="1" applyProtection="1">
      <protection locked="0"/>
    </xf>
    <xf numFmtId="0" fontId="8" fillId="2" borderId="0" xfId="0" applyFont="1" applyFill="1" applyAlignment="1" applyProtection="1">
      <alignment horizontal="left"/>
      <protection locked="0"/>
    </xf>
    <xf numFmtId="0" fontId="8" fillId="4" borderId="0" xfId="0" applyFont="1" applyFill="1" applyAlignment="1" applyProtection="1">
      <alignment horizontal="left"/>
      <protection locked="0"/>
    </xf>
    <xf numFmtId="0" fontId="8" fillId="4" borderId="0" xfId="0" quotePrefix="1" applyFont="1" applyFill="1" applyProtection="1">
      <protection locked="0"/>
    </xf>
    <xf numFmtId="0" fontId="8" fillId="4" borderId="0" xfId="0" applyFont="1" applyFill="1" applyProtection="1">
      <protection locked="0"/>
    </xf>
    <xf numFmtId="165" fontId="8" fillId="4" borderId="3" xfId="2" applyNumberFormat="1" applyFont="1" applyFill="1" applyBorder="1" applyProtection="1">
      <protection locked="0"/>
    </xf>
    <xf numFmtId="44" fontId="8" fillId="4" borderId="3" xfId="3" applyFont="1" applyFill="1" applyBorder="1" applyProtection="1">
      <protection locked="0"/>
    </xf>
    <xf numFmtId="44" fontId="9" fillId="4" borderId="0" xfId="3" applyFont="1" applyFill="1" applyProtection="1">
      <protection locked="0"/>
    </xf>
    <xf numFmtId="0" fontId="9" fillId="4" borderId="0" xfId="0" applyFont="1" applyFill="1" applyProtection="1">
      <protection locked="0"/>
    </xf>
    <xf numFmtId="164" fontId="9" fillId="4" borderId="0" xfId="4" applyNumberFormat="1" applyFont="1" applyFill="1" applyBorder="1" applyProtection="1">
      <protection locked="0"/>
    </xf>
    <xf numFmtId="44" fontId="9" fillId="4" borderId="0" xfId="3" applyFont="1" applyFill="1" applyBorder="1" applyProtection="1">
      <protection locked="0"/>
    </xf>
    <xf numFmtId="0" fontId="8" fillId="4" borderId="0" xfId="0" applyFont="1" applyFill="1" applyAlignment="1" applyProtection="1">
      <alignment horizontal="center"/>
      <protection locked="0"/>
    </xf>
    <xf numFmtId="0" fontId="0" fillId="2" borderId="13"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10" xfId="0" applyFill="1" applyBorder="1" applyAlignment="1" applyProtection="1">
      <alignment horizontal="center"/>
      <protection locked="0"/>
    </xf>
    <xf numFmtId="0" fontId="0" fillId="4" borderId="0" xfId="0" applyFill="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right"/>
      <protection locked="0"/>
    </xf>
    <xf numFmtId="0" fontId="0" fillId="0" borderId="0" xfId="0" applyAlignment="1" applyProtection="1">
      <alignment horizontal="left" vertical="top" wrapText="1"/>
      <protection locked="0"/>
    </xf>
    <xf numFmtId="0" fontId="2" fillId="0" borderId="10" xfId="0" applyFont="1" applyBorder="1" applyAlignment="1" applyProtection="1">
      <alignment horizontal="center"/>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2" fillId="0" borderId="8"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3" xfId="0" applyBorder="1" applyAlignment="1" applyProtection="1">
      <alignment horizontal="center"/>
      <protection locked="0"/>
    </xf>
    <xf numFmtId="0" fontId="1"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1" fillId="0" borderId="0" xfId="0" applyFont="1" applyAlignment="1" applyProtection="1">
      <alignment horizontal="left"/>
      <protection locked="0"/>
    </xf>
    <xf numFmtId="0" fontId="0" fillId="0" borderId="0" xfId="0" applyAlignment="1" applyProtection="1">
      <alignment wrapText="1"/>
      <protection locked="0"/>
    </xf>
    <xf numFmtId="14" fontId="0" fillId="0" borderId="1" xfId="0" applyNumberFormat="1" applyBorder="1" applyAlignment="1" applyProtection="1">
      <alignment horizontal="left"/>
      <protection locked="0"/>
    </xf>
    <xf numFmtId="0" fontId="0" fillId="0" borderId="2" xfId="0" applyBorder="1" applyProtection="1">
      <protection locked="0"/>
    </xf>
    <xf numFmtId="0" fontId="3" fillId="0" borderId="2" xfId="1" applyBorder="1" applyAlignment="1" applyProtection="1">
      <protection locked="0"/>
    </xf>
    <xf numFmtId="0" fontId="0" fillId="0" borderId="6" xfId="0" applyBorder="1" applyAlignment="1" applyProtection="1">
      <alignment horizontal="left"/>
      <protection locked="0"/>
    </xf>
    <xf numFmtId="0" fontId="0" fillId="0" borderId="20" xfId="0" applyBorder="1" applyAlignment="1" applyProtection="1">
      <alignment horizontal="left"/>
      <protection locked="0"/>
    </xf>
    <xf numFmtId="0" fontId="5" fillId="0" borderId="17" xfId="0" applyFont="1" applyBorder="1" applyAlignment="1" applyProtection="1">
      <alignment horizontal="left" wrapText="1"/>
      <protection locked="0"/>
    </xf>
    <xf numFmtId="0" fontId="5" fillId="0" borderId="10" xfId="0" applyFont="1" applyBorder="1" applyAlignment="1" applyProtection="1">
      <alignment horizontal="left" wrapText="1"/>
      <protection locked="0"/>
    </xf>
    <xf numFmtId="0" fontId="5" fillId="0" borderId="18" xfId="0" applyFont="1" applyBorder="1" applyAlignment="1" applyProtection="1">
      <alignment horizontal="left" wrapText="1"/>
      <protection locked="0"/>
    </xf>
    <xf numFmtId="0" fontId="0" fillId="4" borderId="10" xfId="0" applyFill="1" applyBorder="1" applyAlignment="1" applyProtection="1">
      <alignment horizontal="center"/>
      <protection locked="0"/>
    </xf>
    <xf numFmtId="0" fontId="8" fillId="2" borderId="0" xfId="0" applyFont="1" applyFill="1" applyAlignment="1" applyProtection="1">
      <alignment horizontal="center"/>
      <protection locked="0"/>
    </xf>
    <xf numFmtId="0" fontId="8" fillId="0" borderId="13" xfId="0" applyFont="1" applyBorder="1" applyAlignment="1" applyProtection="1">
      <alignment horizontal="center"/>
      <protection locked="0"/>
    </xf>
    <xf numFmtId="0" fontId="8" fillId="0" borderId="0" xfId="0" applyFont="1" applyAlignment="1" applyProtection="1">
      <alignment horizontal="center"/>
      <protection locked="0"/>
    </xf>
    <xf numFmtId="0" fontId="1" fillId="0" borderId="6"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4" borderId="0" xfId="0" applyFont="1" applyFill="1" applyAlignment="1" applyProtection="1">
      <alignment horizontal="center"/>
      <protection locked="0"/>
    </xf>
    <xf numFmtId="0" fontId="0" fillId="0" borderId="10" xfId="0" applyBorder="1" applyAlignment="1" applyProtection="1">
      <alignment horizontal="center"/>
      <protection locked="0"/>
    </xf>
    <xf numFmtId="0" fontId="5" fillId="3" borderId="15" xfId="0" applyFont="1" applyFill="1" applyBorder="1" applyAlignment="1" applyProtection="1">
      <alignment horizontal="left" wrapText="1"/>
      <protection locked="0"/>
    </xf>
    <xf numFmtId="0" fontId="5" fillId="3" borderId="0" xfId="0" applyFont="1" applyFill="1" applyAlignment="1" applyProtection="1">
      <alignment horizontal="left" wrapText="1"/>
      <protection locked="0"/>
    </xf>
    <xf numFmtId="0" fontId="5" fillId="3" borderId="16" xfId="0" applyFont="1" applyFill="1" applyBorder="1" applyAlignment="1" applyProtection="1">
      <alignment horizontal="left" wrapText="1"/>
      <protection locked="0"/>
    </xf>
  </cellXfs>
  <cellStyles count="5">
    <cellStyle name="Comma" xfId="2" builtinId="3"/>
    <cellStyle name="Currency" xfId="3" builtinId="4"/>
    <cellStyle name="Hyperlink" xfId="1" builtinId="8"/>
    <cellStyle name="Normal" xfId="0" builtinId="0"/>
    <cellStyle name="Percent"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152401</xdr:colOff>
      <xdr:row>0</xdr:row>
      <xdr:rowOff>171450</xdr:rowOff>
    </xdr:from>
    <xdr:to>
      <xdr:col>8</xdr:col>
      <xdr:colOff>822603</xdr:colOff>
      <xdr:row>5</xdr:row>
      <xdr:rowOff>25400</xdr:rowOff>
    </xdr:to>
    <xdr:pic>
      <xdr:nvPicPr>
        <xdr:cNvPr id="3" name="Picture 2">
          <a:extLst>
            <a:ext uri="{FF2B5EF4-FFF2-40B4-BE49-F238E27FC236}">
              <a16:creationId xmlns:a16="http://schemas.microsoft.com/office/drawing/2014/main" id="{A2E9FF50-98F7-45A5-9CED-E339386BF7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6576" y="171450"/>
          <a:ext cx="2356762" cy="8096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sluter@neconstruc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0"/>
  <sheetViews>
    <sheetView tabSelected="1" topLeftCell="B70" zoomScaleNormal="100" workbookViewId="0">
      <selection activeCell="I85" sqref="I85:I94"/>
    </sheetView>
  </sheetViews>
  <sheetFormatPr defaultColWidth="8.7109375" defaultRowHeight="15" x14ac:dyDescent="0.25"/>
  <cols>
    <col min="1" max="1" width="2.5703125" style="1" hidden="1" customWidth="1"/>
    <col min="2" max="2" width="9.5703125" style="1" customWidth="1"/>
    <col min="3" max="3" width="28.28515625" style="1" customWidth="1"/>
    <col min="4" max="4" width="11" style="1" customWidth="1"/>
    <col min="5" max="5" width="25.7109375" style="1" bestFit="1" customWidth="1"/>
    <col min="6" max="6" width="7.28515625" style="2" customWidth="1"/>
    <col min="7" max="7" width="4.85546875" style="1" customWidth="1"/>
    <col min="8" max="8" width="12.5703125" style="3" bestFit="1" customWidth="1"/>
    <col min="9" max="9" width="14.28515625" style="1" bestFit="1" customWidth="1"/>
    <col min="10" max="10" width="9.140625" style="1" hidden="1" customWidth="1"/>
    <col min="11" max="11" width="12.7109375" style="1" bestFit="1" customWidth="1"/>
    <col min="12" max="12" width="14.28515625" style="3" bestFit="1" customWidth="1"/>
    <col min="13" max="13" width="23" style="3" customWidth="1"/>
    <col min="14" max="16384" width="8.7109375" style="1"/>
  </cols>
  <sheetData>
    <row r="1" spans="1:21" x14ac:dyDescent="0.25">
      <c r="L1" s="1"/>
      <c r="M1" s="1"/>
    </row>
    <row r="2" spans="1:21" x14ac:dyDescent="0.25">
      <c r="A2" s="148" t="s">
        <v>0</v>
      </c>
      <c r="B2" s="148"/>
      <c r="C2" s="148"/>
      <c r="D2" s="148"/>
      <c r="E2" s="148"/>
      <c r="F2" s="148"/>
      <c r="G2" s="148"/>
      <c r="H2" s="148"/>
      <c r="I2" s="148"/>
      <c r="J2" s="148"/>
      <c r="K2" s="148"/>
      <c r="L2" s="148"/>
      <c r="M2" s="148"/>
      <c r="N2" s="148"/>
      <c r="O2" s="148"/>
      <c r="P2" s="148"/>
    </row>
    <row r="3" spans="1:21" ht="14.45" customHeight="1" x14ac:dyDescent="0.25">
      <c r="A3" s="149" t="s">
        <v>170</v>
      </c>
      <c r="B3" s="149"/>
      <c r="C3" s="149"/>
      <c r="D3" s="149"/>
      <c r="E3" s="149"/>
      <c r="F3" s="149"/>
      <c r="G3" s="149"/>
      <c r="H3" s="149"/>
      <c r="I3" s="149"/>
      <c r="J3" s="149"/>
      <c r="K3" s="149"/>
      <c r="L3" s="149"/>
      <c r="M3" s="149"/>
      <c r="N3" s="149"/>
      <c r="O3" s="149"/>
      <c r="P3" s="149"/>
    </row>
    <row r="4" spans="1:21" x14ac:dyDescent="0.25">
      <c r="A4" s="150" t="s">
        <v>162</v>
      </c>
      <c r="B4" s="150"/>
      <c r="C4" s="150"/>
      <c r="D4" s="150"/>
      <c r="E4" s="150"/>
      <c r="F4" s="150"/>
      <c r="G4" s="150"/>
      <c r="H4" s="150"/>
      <c r="I4" s="150"/>
      <c r="J4" s="150"/>
      <c r="K4" s="150"/>
      <c r="L4" s="150"/>
      <c r="M4" s="150"/>
      <c r="N4" s="150"/>
      <c r="O4" s="150"/>
      <c r="P4" s="150"/>
    </row>
    <row r="7" spans="1:21" x14ac:dyDescent="0.25">
      <c r="B7" s="1" t="s">
        <v>1</v>
      </c>
      <c r="E7" s="152">
        <f ca="1">TODAY()</f>
        <v>45800</v>
      </c>
      <c r="F7" s="152"/>
      <c r="G7" s="152"/>
      <c r="H7" s="152"/>
      <c r="I7" s="152"/>
      <c r="J7" s="152"/>
      <c r="K7" s="152"/>
      <c r="L7" s="152"/>
      <c r="M7" s="152"/>
      <c r="N7" s="152"/>
      <c r="O7" s="152"/>
      <c r="P7" s="152"/>
    </row>
    <row r="8" spans="1:21" x14ac:dyDescent="0.25">
      <c r="B8" s="1" t="s">
        <v>2</v>
      </c>
      <c r="E8" s="153" t="s">
        <v>201</v>
      </c>
      <c r="F8" s="153"/>
      <c r="G8" s="153"/>
      <c r="H8" s="153"/>
      <c r="I8" s="153"/>
      <c r="J8" s="153"/>
      <c r="K8" s="153"/>
      <c r="L8" s="153"/>
      <c r="M8" s="153"/>
      <c r="N8" s="153"/>
      <c r="O8" s="153"/>
      <c r="P8" s="153"/>
    </row>
    <row r="9" spans="1:21" x14ac:dyDescent="0.25">
      <c r="B9" s="1" t="s">
        <v>3</v>
      </c>
      <c r="E9" s="153" t="s">
        <v>202</v>
      </c>
      <c r="F9" s="153"/>
      <c r="G9" s="153"/>
      <c r="H9" s="153"/>
      <c r="I9" s="153"/>
      <c r="J9" s="153"/>
      <c r="K9" s="153"/>
      <c r="L9" s="153"/>
      <c r="M9" s="153"/>
      <c r="N9" s="153"/>
      <c r="O9" s="153"/>
      <c r="P9" s="153"/>
    </row>
    <row r="10" spans="1:21" ht="15.75" customHeight="1" x14ac:dyDescent="0.25">
      <c r="B10" s="1" t="s">
        <v>4</v>
      </c>
      <c r="E10" s="153" t="s">
        <v>203</v>
      </c>
      <c r="F10" s="153"/>
      <c r="G10" s="153"/>
      <c r="H10" s="153"/>
      <c r="I10" s="153"/>
      <c r="J10" s="153"/>
      <c r="K10" s="153"/>
      <c r="L10" s="153"/>
      <c r="M10" s="153"/>
      <c r="N10" s="153"/>
      <c r="O10" s="153"/>
      <c r="P10" s="153"/>
    </row>
    <row r="11" spans="1:21" ht="17.25" customHeight="1" x14ac:dyDescent="0.25">
      <c r="B11" s="1" t="s">
        <v>5</v>
      </c>
      <c r="E11" s="154" t="s">
        <v>204</v>
      </c>
      <c r="F11" s="154"/>
      <c r="G11" s="154"/>
      <c r="H11" s="154"/>
      <c r="I11" s="154"/>
      <c r="J11" s="154"/>
      <c r="K11" s="154"/>
      <c r="L11" s="154"/>
      <c r="M11" s="154"/>
      <c r="N11" s="154"/>
      <c r="O11" s="154"/>
      <c r="P11" s="154"/>
    </row>
    <row r="12" spans="1:21" ht="18" customHeight="1" x14ac:dyDescent="0.25">
      <c r="J12" s="4"/>
      <c r="K12" s="4"/>
      <c r="L12" s="5"/>
      <c r="M12" s="5"/>
      <c r="N12" s="4"/>
      <c r="O12" s="4"/>
      <c r="P12" s="4"/>
      <c r="Q12" s="4"/>
      <c r="R12" s="4"/>
      <c r="S12" s="4"/>
      <c r="T12" s="4"/>
      <c r="U12" s="4"/>
    </row>
    <row r="13" spans="1:21" ht="36" customHeight="1" x14ac:dyDescent="0.25">
      <c r="B13" s="134" t="s">
        <v>171</v>
      </c>
      <c r="C13" s="134"/>
      <c r="D13" s="134"/>
      <c r="E13" s="134"/>
      <c r="F13" s="134"/>
      <c r="G13" s="134"/>
      <c r="H13" s="134"/>
      <c r="I13" s="134"/>
      <c r="J13" s="134"/>
      <c r="K13" s="134"/>
      <c r="L13" s="134"/>
      <c r="M13" s="134"/>
      <c r="N13" s="134"/>
      <c r="O13" s="134"/>
      <c r="P13" s="134"/>
    </row>
    <row r="15" spans="1:21" ht="15.75" thickBot="1" x14ac:dyDescent="0.3"/>
    <row r="16" spans="1:21" ht="14.45" customHeight="1" x14ac:dyDescent="0.25">
      <c r="B16" s="136" t="s">
        <v>108</v>
      </c>
      <c r="C16" s="137"/>
      <c r="D16" s="137"/>
      <c r="E16" s="138"/>
    </row>
    <row r="17" spans="2:16" x14ac:dyDescent="0.25">
      <c r="B17" s="139"/>
      <c r="C17" s="140"/>
      <c r="D17" s="140"/>
      <c r="E17" s="141"/>
    </row>
    <row r="18" spans="2:16" x14ac:dyDescent="0.25">
      <c r="B18" s="139"/>
      <c r="C18" s="140"/>
      <c r="D18" s="140"/>
      <c r="E18" s="141"/>
    </row>
    <row r="19" spans="2:16" x14ac:dyDescent="0.25">
      <c r="B19" s="139"/>
      <c r="C19" s="140"/>
      <c r="D19" s="140"/>
      <c r="E19" s="141"/>
    </row>
    <row r="20" spans="2:16" x14ac:dyDescent="0.25">
      <c r="B20" s="169" t="s">
        <v>164</v>
      </c>
      <c r="C20" s="170"/>
      <c r="D20" s="170"/>
      <c r="E20" s="171"/>
    </row>
    <row r="21" spans="2:16" ht="15" customHeight="1" thickBot="1" x14ac:dyDescent="0.3">
      <c r="B21" s="157" t="s">
        <v>163</v>
      </c>
      <c r="C21" s="158"/>
      <c r="D21" s="158"/>
      <c r="E21" s="159"/>
      <c r="F21" s="87"/>
      <c r="G21" s="7"/>
      <c r="H21" s="88"/>
      <c r="I21" s="7"/>
      <c r="J21" s="89"/>
      <c r="K21" s="89"/>
      <c r="L21" s="90"/>
      <c r="M21" s="90"/>
      <c r="N21" s="7"/>
      <c r="O21" s="7"/>
      <c r="P21" s="7"/>
    </row>
    <row r="22" spans="2:16" ht="15.75" thickBot="1" x14ac:dyDescent="0.3">
      <c r="B22" s="155"/>
      <c r="C22" s="155"/>
      <c r="D22" s="155"/>
      <c r="E22" s="156"/>
      <c r="F22" s="6" t="s">
        <v>6</v>
      </c>
      <c r="G22" s="7" t="s">
        <v>7</v>
      </c>
      <c r="H22" s="8" t="s">
        <v>8</v>
      </c>
      <c r="I22" s="7" t="s">
        <v>9</v>
      </c>
      <c r="J22" s="9"/>
      <c r="K22" s="9" t="s">
        <v>80</v>
      </c>
      <c r="L22" s="10" t="s">
        <v>81</v>
      </c>
      <c r="M22" s="10" t="s">
        <v>104</v>
      </c>
      <c r="N22" s="135" t="s">
        <v>82</v>
      </c>
      <c r="O22" s="135"/>
      <c r="P22" s="135"/>
    </row>
    <row r="23" spans="2:16" ht="15.75" thickBot="1" x14ac:dyDescent="0.3">
      <c r="B23" s="11" t="s">
        <v>107</v>
      </c>
      <c r="C23" s="12"/>
      <c r="D23" s="12"/>
      <c r="E23" s="12"/>
      <c r="F23" s="13">
        <f>SUM(F24:F42)</f>
        <v>0</v>
      </c>
      <c r="G23" s="14"/>
      <c r="H23" s="15"/>
      <c r="I23" s="16"/>
      <c r="J23" s="12"/>
      <c r="K23" s="12"/>
      <c r="L23" s="16">
        <f>SUM(L24:L42)</f>
        <v>301208.86720075156</v>
      </c>
      <c r="M23" s="16"/>
      <c r="N23" s="145"/>
      <c r="O23" s="145"/>
      <c r="P23" s="146"/>
    </row>
    <row r="24" spans="2:16" x14ac:dyDescent="0.25">
      <c r="C24" s="1" t="s">
        <v>86</v>
      </c>
      <c r="F24" s="18"/>
      <c r="H24" s="19"/>
      <c r="I24" s="29">
        <v>227400</v>
      </c>
      <c r="J24" s="20"/>
      <c r="K24" s="43">
        <v>8.0296000000000006E-2</v>
      </c>
      <c r="L24" s="21">
        <f t="shared" ref="L24" si="0">I24/(1-K24)</f>
        <v>247253.46415803346</v>
      </c>
      <c r="M24" s="21"/>
      <c r="N24" s="147"/>
      <c r="O24" s="147"/>
      <c r="P24" s="147"/>
    </row>
    <row r="25" spans="2:16" x14ac:dyDescent="0.25">
      <c r="B25" s="22"/>
      <c r="C25" s="22" t="s">
        <v>102</v>
      </c>
      <c r="D25" s="22"/>
      <c r="E25" s="22"/>
      <c r="F25" s="23"/>
      <c r="G25" s="22"/>
      <c r="H25" s="24"/>
      <c r="I25" s="25">
        <v>0</v>
      </c>
      <c r="J25" s="26"/>
      <c r="K25" s="27">
        <v>8.0296000000000006E-2</v>
      </c>
      <c r="L25" s="28">
        <f>I25/(1-K25)</f>
        <v>0</v>
      </c>
      <c r="M25" s="28"/>
      <c r="N25" s="129" t="s">
        <v>208</v>
      </c>
      <c r="O25" s="129"/>
      <c r="P25" s="129"/>
    </row>
    <row r="26" spans="2:16" ht="14.1" customHeight="1" x14ac:dyDescent="0.25">
      <c r="C26" s="1" t="s">
        <v>98</v>
      </c>
      <c r="F26" s="18"/>
      <c r="H26" s="19"/>
      <c r="I26" s="29">
        <v>0</v>
      </c>
      <c r="J26" s="20"/>
      <c r="K26" s="43">
        <v>8.0296000000000006E-2</v>
      </c>
      <c r="L26" s="21">
        <f>I26/(1-K26)</f>
        <v>0</v>
      </c>
      <c r="M26" s="21"/>
      <c r="N26" s="132" t="s">
        <v>208</v>
      </c>
      <c r="O26" s="132"/>
      <c r="P26" s="132"/>
    </row>
    <row r="27" spans="2:16" x14ac:dyDescent="0.25">
      <c r="B27" s="22"/>
      <c r="C27" s="22" t="s">
        <v>87</v>
      </c>
      <c r="D27" s="22"/>
      <c r="E27" s="22"/>
      <c r="F27" s="23"/>
      <c r="G27" s="22"/>
      <c r="H27" s="24"/>
      <c r="I27" s="25">
        <v>3070</v>
      </c>
      <c r="J27" s="26"/>
      <c r="K27" s="27">
        <v>8.0296000000000006E-2</v>
      </c>
      <c r="L27" s="28">
        <f>I27/(1-K27)</f>
        <v>3338.0304967685256</v>
      </c>
      <c r="M27" s="28"/>
      <c r="N27" s="22"/>
      <c r="O27" s="22"/>
      <c r="P27" s="22"/>
    </row>
    <row r="28" spans="2:16" x14ac:dyDescent="0.25">
      <c r="C28" s="1" t="s">
        <v>88</v>
      </c>
      <c r="F28" s="18"/>
      <c r="H28" s="19"/>
      <c r="I28" s="29">
        <v>3250</v>
      </c>
      <c r="J28" s="20"/>
      <c r="K28" s="43">
        <v>8.0296000000000006E-2</v>
      </c>
      <c r="L28" s="21">
        <f t="shared" ref="L28:L30" si="1">I28/(1-K28)</f>
        <v>3533.7456399015337</v>
      </c>
      <c r="M28" s="21"/>
      <c r="N28" s="132"/>
      <c r="O28" s="132"/>
      <c r="P28" s="132"/>
    </row>
    <row r="29" spans="2:16" x14ac:dyDescent="0.25">
      <c r="B29" s="44"/>
      <c r="C29" s="22" t="s">
        <v>89</v>
      </c>
      <c r="D29" s="22"/>
      <c r="E29" s="22"/>
      <c r="F29" s="23"/>
      <c r="G29" s="22"/>
      <c r="H29" s="24"/>
      <c r="I29" s="25">
        <v>0</v>
      </c>
      <c r="J29" s="26"/>
      <c r="K29" s="27">
        <v>8.0296000000000006E-2</v>
      </c>
      <c r="L29" s="28">
        <f t="shared" si="1"/>
        <v>0</v>
      </c>
      <c r="M29" s="28"/>
      <c r="N29" s="129" t="s">
        <v>207</v>
      </c>
      <c r="O29" s="129"/>
      <c r="P29" s="129"/>
    </row>
    <row r="30" spans="2:16" x14ac:dyDescent="0.25">
      <c r="B30" s="45"/>
      <c r="C30" s="1" t="s">
        <v>90</v>
      </c>
      <c r="F30" s="18"/>
      <c r="H30" s="19"/>
      <c r="I30" s="29">
        <v>2123</v>
      </c>
      <c r="J30" s="20"/>
      <c r="K30" s="43">
        <v>8.0296000000000006E-2</v>
      </c>
      <c r="L30" s="21">
        <f t="shared" si="1"/>
        <v>2308.3513826187559</v>
      </c>
      <c r="M30" s="21"/>
      <c r="N30" s="132"/>
      <c r="O30" s="132"/>
      <c r="P30" s="132"/>
    </row>
    <row r="31" spans="2:16" x14ac:dyDescent="0.25">
      <c r="B31" s="22"/>
      <c r="C31" s="22" t="s">
        <v>91</v>
      </c>
      <c r="D31" s="22"/>
      <c r="E31" s="22"/>
      <c r="F31" s="23"/>
      <c r="G31" s="22"/>
      <c r="H31" s="24"/>
      <c r="I31" s="25">
        <v>0</v>
      </c>
      <c r="J31" s="26"/>
      <c r="K31" s="27">
        <v>8.0296000000000006E-2</v>
      </c>
      <c r="L31" s="28">
        <f t="shared" ref="L31:L35" si="2">I31/(1-K31)</f>
        <v>0</v>
      </c>
      <c r="M31" s="28"/>
      <c r="N31" s="129"/>
      <c r="O31" s="129"/>
      <c r="P31" s="129"/>
    </row>
    <row r="32" spans="2:16" x14ac:dyDescent="0.25">
      <c r="C32" s="1" t="s">
        <v>92</v>
      </c>
      <c r="F32" s="18"/>
      <c r="H32" s="19"/>
      <c r="I32" s="29">
        <v>0</v>
      </c>
      <c r="J32" s="20"/>
      <c r="K32" s="43">
        <v>8.0296000000000006E-2</v>
      </c>
      <c r="L32" s="21">
        <f t="shared" si="2"/>
        <v>0</v>
      </c>
      <c r="M32" s="21"/>
      <c r="N32" s="132" t="s">
        <v>209</v>
      </c>
      <c r="O32" s="132"/>
      <c r="P32" s="132"/>
    </row>
    <row r="33" spans="2:16" x14ac:dyDescent="0.25">
      <c r="B33" s="22"/>
      <c r="C33" s="22" t="s">
        <v>93</v>
      </c>
      <c r="D33" s="22"/>
      <c r="E33" s="22"/>
      <c r="F33" s="23"/>
      <c r="G33" s="22"/>
      <c r="H33" s="24"/>
      <c r="I33" s="25">
        <v>5600</v>
      </c>
      <c r="J33" s="26"/>
      <c r="K33" s="27">
        <v>8.0296000000000006E-2</v>
      </c>
      <c r="L33" s="28">
        <f t="shared" ref="L33" si="3">I33/(1-K33)</f>
        <v>6088.9155641380275</v>
      </c>
      <c r="M33" s="28"/>
      <c r="N33" s="129"/>
      <c r="O33" s="129"/>
      <c r="P33" s="129"/>
    </row>
    <row r="34" spans="2:16" ht="14.1" customHeight="1" x14ac:dyDescent="0.25">
      <c r="C34" s="1" t="s">
        <v>94</v>
      </c>
      <c r="F34" s="18"/>
      <c r="H34" s="19"/>
      <c r="I34" s="29">
        <v>0</v>
      </c>
      <c r="J34" s="20"/>
      <c r="K34" s="43">
        <v>8.0296000000000006E-2</v>
      </c>
      <c r="L34" s="21">
        <f t="shared" si="2"/>
        <v>0</v>
      </c>
      <c r="M34" s="21"/>
      <c r="N34" s="132" t="s">
        <v>210</v>
      </c>
      <c r="O34" s="132"/>
      <c r="P34" s="132"/>
    </row>
    <row r="35" spans="2:16" x14ac:dyDescent="0.25">
      <c r="B35" s="22"/>
      <c r="C35" s="22" t="s">
        <v>95</v>
      </c>
      <c r="D35" s="22"/>
      <c r="E35" s="22"/>
      <c r="F35" s="23"/>
      <c r="G35" s="22"/>
      <c r="H35" s="24"/>
      <c r="I35" s="25">
        <v>3850</v>
      </c>
      <c r="J35" s="26"/>
      <c r="K35" s="27">
        <v>8.0296000000000006E-2</v>
      </c>
      <c r="L35" s="28">
        <f t="shared" si="2"/>
        <v>4186.1294503448935</v>
      </c>
      <c r="M35" s="28"/>
      <c r="N35" s="129"/>
      <c r="O35" s="129"/>
      <c r="P35" s="129"/>
    </row>
    <row r="36" spans="2:16" x14ac:dyDescent="0.25">
      <c r="C36" s="1" t="s">
        <v>96</v>
      </c>
      <c r="F36" s="18"/>
      <c r="H36" s="19"/>
      <c r="I36" s="29">
        <v>630</v>
      </c>
      <c r="J36" s="20"/>
      <c r="K36" s="43">
        <v>8.0296000000000006E-2</v>
      </c>
      <c r="L36" s="21">
        <f t="shared" ref="L36:L39" si="4">I36/(1-K36)</f>
        <v>685.00300096552803</v>
      </c>
      <c r="M36" s="21"/>
      <c r="N36" s="132"/>
      <c r="O36" s="132"/>
      <c r="P36" s="132"/>
    </row>
    <row r="37" spans="2:16" x14ac:dyDescent="0.25">
      <c r="B37" s="22"/>
      <c r="C37" s="22" t="s">
        <v>99</v>
      </c>
      <c r="D37" s="22"/>
      <c r="E37" s="22"/>
      <c r="F37" s="23"/>
      <c r="G37" s="22"/>
      <c r="H37" s="24"/>
      <c r="I37" s="25">
        <v>7750</v>
      </c>
      <c r="J37" s="26"/>
      <c r="K37" s="27">
        <v>8.0296000000000006E-2</v>
      </c>
      <c r="L37" s="28">
        <f t="shared" si="4"/>
        <v>8426.6242182267342</v>
      </c>
      <c r="M37" s="28"/>
      <c r="N37" s="129"/>
      <c r="O37" s="129"/>
      <c r="P37" s="129"/>
    </row>
    <row r="38" spans="2:16" ht="14.1" customHeight="1" x14ac:dyDescent="0.25">
      <c r="C38" s="1" t="s">
        <v>97</v>
      </c>
      <c r="F38" s="18"/>
      <c r="H38" s="19"/>
      <c r="I38" s="29">
        <v>5550</v>
      </c>
      <c r="J38" s="20"/>
      <c r="K38" s="43">
        <v>8.0296000000000006E-2</v>
      </c>
      <c r="L38" s="21">
        <f t="shared" si="4"/>
        <v>6034.5502466010803</v>
      </c>
      <c r="M38" s="21"/>
      <c r="N38" s="132"/>
      <c r="O38" s="132"/>
      <c r="P38" s="132"/>
    </row>
    <row r="39" spans="2:16" x14ac:dyDescent="0.25">
      <c r="B39" s="22"/>
      <c r="C39" s="22" t="s">
        <v>100</v>
      </c>
      <c r="D39" s="22"/>
      <c r="E39" s="22"/>
      <c r="F39" s="23"/>
      <c r="G39" s="22"/>
      <c r="H39" s="24"/>
      <c r="I39" s="25">
        <v>0</v>
      </c>
      <c r="J39" s="26"/>
      <c r="K39" s="27">
        <v>8.0296000000000006E-2</v>
      </c>
      <c r="L39" s="28">
        <f t="shared" si="4"/>
        <v>0</v>
      </c>
      <c r="M39" s="28"/>
      <c r="N39" s="129" t="s">
        <v>207</v>
      </c>
      <c r="O39" s="129"/>
      <c r="P39" s="129"/>
    </row>
    <row r="40" spans="2:16" x14ac:dyDescent="0.25">
      <c r="C40" s="1" t="s">
        <v>101</v>
      </c>
      <c r="F40" s="18"/>
      <c r="H40" s="19"/>
      <c r="I40" s="29">
        <v>8250</v>
      </c>
      <c r="J40" s="20"/>
      <c r="K40" s="43">
        <v>8.0296000000000006E-2</v>
      </c>
      <c r="L40" s="21">
        <f t="shared" ref="L40:L42" si="5">I40/(1-K40)</f>
        <v>8970.2773935962014</v>
      </c>
      <c r="M40" s="21"/>
      <c r="N40" s="132"/>
      <c r="O40" s="132"/>
      <c r="P40" s="132"/>
    </row>
    <row r="41" spans="2:16" x14ac:dyDescent="0.25">
      <c r="B41" s="22"/>
      <c r="C41" s="22" t="s">
        <v>103</v>
      </c>
      <c r="D41" s="22"/>
      <c r="E41" s="22"/>
      <c r="F41" s="23"/>
      <c r="G41" s="22"/>
      <c r="H41" s="24"/>
      <c r="I41" s="25">
        <v>9550</v>
      </c>
      <c r="J41" s="26"/>
      <c r="K41" s="27">
        <v>8.0296000000000006E-2</v>
      </c>
      <c r="L41" s="28">
        <f t="shared" si="5"/>
        <v>10383.775649556814</v>
      </c>
      <c r="M41" s="28"/>
      <c r="N41" s="129" t="s">
        <v>205</v>
      </c>
      <c r="O41" s="129"/>
      <c r="P41" s="129"/>
    </row>
    <row r="42" spans="2:16" ht="15.75" thickBot="1" x14ac:dyDescent="0.3">
      <c r="C42" s="1" t="s">
        <v>103</v>
      </c>
      <c r="F42" s="18"/>
      <c r="H42" s="19"/>
      <c r="I42" s="29">
        <v>0</v>
      </c>
      <c r="J42" s="20"/>
      <c r="K42" s="43">
        <v>8.0296000000000006E-2</v>
      </c>
      <c r="L42" s="21">
        <f t="shared" si="5"/>
        <v>0</v>
      </c>
      <c r="M42" s="21"/>
      <c r="N42" s="132"/>
      <c r="O42" s="132"/>
      <c r="P42" s="132"/>
    </row>
    <row r="43" spans="2:16" ht="15.75" thickBot="1" x14ac:dyDescent="0.3">
      <c r="B43" s="11" t="s">
        <v>106</v>
      </c>
      <c r="C43" s="14"/>
      <c r="D43" s="14"/>
      <c r="E43" s="14"/>
      <c r="F43" s="13"/>
      <c r="G43" s="14"/>
      <c r="H43" s="15"/>
      <c r="I43" s="16"/>
      <c r="J43" s="12"/>
      <c r="K43" s="30"/>
      <c r="L43" s="16">
        <f>SUM(L44:L47)</f>
        <v>0</v>
      </c>
      <c r="M43" s="16"/>
      <c r="N43" s="145"/>
      <c r="O43" s="145"/>
      <c r="P43" s="146"/>
    </row>
    <row r="44" spans="2:16" x14ac:dyDescent="0.25">
      <c r="B44" s="45"/>
      <c r="C44" s="1" t="s">
        <v>111</v>
      </c>
      <c r="F44" s="18"/>
      <c r="H44" s="19"/>
      <c r="I44" s="39">
        <v>0</v>
      </c>
      <c r="J44" s="20"/>
      <c r="K44" s="43">
        <v>8.0296000000000006E-2</v>
      </c>
      <c r="L44" s="40">
        <f t="shared" ref="L44:L47" si="6">I44/(1-K44)</f>
        <v>0</v>
      </c>
      <c r="M44" s="40"/>
      <c r="N44" s="147" t="s">
        <v>211</v>
      </c>
      <c r="O44" s="147"/>
      <c r="P44" s="147"/>
    </row>
    <row r="45" spans="2:16" x14ac:dyDescent="0.25">
      <c r="B45" s="44"/>
      <c r="C45" s="22" t="s">
        <v>109</v>
      </c>
      <c r="D45" s="22"/>
      <c r="E45" s="22"/>
      <c r="F45" s="23"/>
      <c r="G45" s="22"/>
      <c r="H45" s="24"/>
      <c r="I45" s="25">
        <v>0</v>
      </c>
      <c r="J45" s="26"/>
      <c r="K45" s="27">
        <v>8.0296000000000006E-2</v>
      </c>
      <c r="L45" s="28">
        <f t="shared" si="6"/>
        <v>0</v>
      </c>
      <c r="M45" s="28"/>
      <c r="N45" s="129" t="s">
        <v>212</v>
      </c>
      <c r="O45" s="129"/>
      <c r="P45" s="129"/>
    </row>
    <row r="46" spans="2:16" x14ac:dyDescent="0.25">
      <c r="B46" s="45"/>
      <c r="C46" s="1" t="s">
        <v>110</v>
      </c>
      <c r="F46" s="46"/>
      <c r="H46" s="47"/>
      <c r="I46" s="39">
        <v>0</v>
      </c>
      <c r="J46" s="20"/>
      <c r="K46" s="43">
        <v>8.0296000000000006E-2</v>
      </c>
      <c r="L46" s="40">
        <f t="shared" si="6"/>
        <v>0</v>
      </c>
      <c r="M46" s="40"/>
      <c r="N46" s="132" t="s">
        <v>210</v>
      </c>
      <c r="O46" s="132"/>
      <c r="P46" s="132"/>
    </row>
    <row r="47" spans="2:16" ht="15.75" thickBot="1" x14ac:dyDescent="0.3">
      <c r="B47" s="22"/>
      <c r="C47" s="22" t="s">
        <v>103</v>
      </c>
      <c r="D47" s="22"/>
      <c r="E47" s="22"/>
      <c r="F47" s="23"/>
      <c r="G47" s="22"/>
      <c r="H47" s="24"/>
      <c r="I47" s="25">
        <v>0</v>
      </c>
      <c r="J47" s="26"/>
      <c r="K47" s="27">
        <v>8.0296000000000006E-2</v>
      </c>
      <c r="L47" s="28">
        <f t="shared" si="6"/>
        <v>0</v>
      </c>
      <c r="M47" s="28"/>
      <c r="N47" s="130"/>
      <c r="O47" s="130"/>
      <c r="P47" s="130"/>
    </row>
    <row r="48" spans="2:16" ht="15.75" thickBot="1" x14ac:dyDescent="0.3">
      <c r="B48" s="11" t="s">
        <v>105</v>
      </c>
      <c r="C48" s="14"/>
      <c r="D48" s="14"/>
      <c r="E48" s="14"/>
      <c r="F48" s="13"/>
      <c r="G48" s="14"/>
      <c r="H48" s="15"/>
      <c r="I48" s="16"/>
      <c r="J48" s="12"/>
      <c r="K48" s="30"/>
      <c r="L48" s="16">
        <f>SUM(L49:L54)</f>
        <v>150424.48439932847</v>
      </c>
      <c r="M48" s="16"/>
      <c r="N48" s="145"/>
      <c r="O48" s="145"/>
      <c r="P48" s="146"/>
    </row>
    <row r="49" spans="2:16" x14ac:dyDescent="0.25">
      <c r="B49" s="44"/>
      <c r="C49" s="22" t="s">
        <v>112</v>
      </c>
      <c r="D49" s="22"/>
      <c r="E49" s="22"/>
      <c r="F49" s="23"/>
      <c r="G49" s="22"/>
      <c r="H49" s="24"/>
      <c r="I49" s="25">
        <v>0</v>
      </c>
      <c r="J49" s="26"/>
      <c r="K49" s="27">
        <v>8.0296000000000006E-2</v>
      </c>
      <c r="L49" s="28">
        <f t="shared" ref="L49:L54" si="7">I49/(1-K49)</f>
        <v>0</v>
      </c>
      <c r="M49" s="28"/>
      <c r="N49" s="128" t="s">
        <v>207</v>
      </c>
      <c r="O49" s="128"/>
      <c r="P49" s="128"/>
    </row>
    <row r="50" spans="2:16" x14ac:dyDescent="0.25">
      <c r="B50" s="45"/>
      <c r="C50" s="1" t="s">
        <v>43</v>
      </c>
      <c r="F50" s="46"/>
      <c r="H50" s="47"/>
      <c r="I50" s="39">
        <v>0</v>
      </c>
      <c r="J50" s="20"/>
      <c r="K50" s="43">
        <v>8.0296000000000006E-2</v>
      </c>
      <c r="L50" s="40">
        <f t="shared" si="7"/>
        <v>0</v>
      </c>
      <c r="M50" s="40"/>
      <c r="N50" s="132" t="s">
        <v>207</v>
      </c>
      <c r="O50" s="132"/>
      <c r="P50" s="132"/>
    </row>
    <row r="51" spans="2:16" x14ac:dyDescent="0.25">
      <c r="B51" s="44"/>
      <c r="C51" s="22" t="s">
        <v>44</v>
      </c>
      <c r="D51" s="22"/>
      <c r="E51" s="22"/>
      <c r="F51" s="23"/>
      <c r="G51" s="22"/>
      <c r="H51" s="24"/>
      <c r="I51" s="25">
        <v>0</v>
      </c>
      <c r="J51" s="26"/>
      <c r="K51" s="27">
        <v>8.0296000000000006E-2</v>
      </c>
      <c r="L51" s="28">
        <f t="shared" si="7"/>
        <v>0</v>
      </c>
      <c r="M51" s="28"/>
      <c r="N51" s="129" t="s">
        <v>207</v>
      </c>
      <c r="O51" s="129"/>
      <c r="P51" s="129"/>
    </row>
    <row r="52" spans="2:16" s="99" customFormat="1" x14ac:dyDescent="0.25">
      <c r="B52" s="113"/>
      <c r="C52" s="99" t="s">
        <v>172</v>
      </c>
      <c r="F52" s="102"/>
      <c r="H52" s="103"/>
      <c r="I52" s="104">
        <v>0</v>
      </c>
      <c r="J52" s="105"/>
      <c r="K52" s="106">
        <v>8.0296000000000006E-2</v>
      </c>
      <c r="L52" s="107">
        <f t="shared" si="7"/>
        <v>0</v>
      </c>
      <c r="M52" s="107"/>
      <c r="N52" s="131" t="s">
        <v>207</v>
      </c>
      <c r="O52" s="131"/>
      <c r="P52" s="131"/>
    </row>
    <row r="53" spans="2:16" s="99" customFormat="1" x14ac:dyDescent="0.25">
      <c r="B53" s="22"/>
      <c r="C53" s="22" t="s">
        <v>45</v>
      </c>
      <c r="D53" s="22"/>
      <c r="E53" s="22"/>
      <c r="F53" s="23"/>
      <c r="G53" s="22"/>
      <c r="H53" s="24"/>
      <c r="I53" s="25">
        <v>0</v>
      </c>
      <c r="J53" s="26"/>
      <c r="K53" s="27">
        <v>8.0296000000000006E-2</v>
      </c>
      <c r="L53" s="28">
        <f t="shared" si="7"/>
        <v>0</v>
      </c>
      <c r="M53" s="28"/>
      <c r="N53" s="129" t="s">
        <v>207</v>
      </c>
      <c r="O53" s="129"/>
      <c r="P53" s="129"/>
    </row>
    <row r="54" spans="2:16" ht="15.75" thickBot="1" x14ac:dyDescent="0.3">
      <c r="B54" s="99"/>
      <c r="C54" s="99" t="s">
        <v>103</v>
      </c>
      <c r="D54" s="99"/>
      <c r="E54" s="99"/>
      <c r="F54" s="114"/>
      <c r="G54" s="115"/>
      <c r="H54" s="116"/>
      <c r="I54" s="104">
        <v>138346</v>
      </c>
      <c r="J54" s="105"/>
      <c r="K54" s="106">
        <v>8.0296000000000006E-2</v>
      </c>
      <c r="L54" s="107">
        <f t="shared" si="7"/>
        <v>150424.48439932847</v>
      </c>
      <c r="M54" s="107"/>
      <c r="N54" s="160"/>
      <c r="O54" s="160"/>
      <c r="P54" s="160"/>
    </row>
    <row r="55" spans="2:16" ht="15.75" thickBot="1" x14ac:dyDescent="0.3">
      <c r="B55" s="11" t="s">
        <v>46</v>
      </c>
      <c r="C55" s="14"/>
      <c r="D55" s="14"/>
      <c r="E55" s="14"/>
      <c r="F55" s="38"/>
      <c r="G55" s="17"/>
      <c r="H55" s="15"/>
      <c r="I55" s="16"/>
      <c r="J55" s="12"/>
      <c r="K55" s="30"/>
      <c r="L55" s="16">
        <f>SUM(L56:L59)</f>
        <v>159682.8979758705</v>
      </c>
      <c r="M55" s="16"/>
      <c r="N55" s="145"/>
      <c r="O55" s="145"/>
      <c r="P55" s="146"/>
    </row>
    <row r="56" spans="2:16" x14ac:dyDescent="0.25">
      <c r="C56" s="1" t="s">
        <v>47</v>
      </c>
      <c r="F56" s="46"/>
      <c r="H56" s="47"/>
      <c r="I56" s="39">
        <v>0</v>
      </c>
      <c r="J56" s="20"/>
      <c r="K56" s="43">
        <v>8.0296000000000006E-2</v>
      </c>
      <c r="L56" s="39">
        <f t="shared" ref="L56:L59" si="8">I56/(1-K56)</f>
        <v>0</v>
      </c>
      <c r="M56" s="40"/>
      <c r="N56" s="147" t="s">
        <v>207</v>
      </c>
      <c r="O56" s="147"/>
      <c r="P56" s="147"/>
    </row>
    <row r="57" spans="2:16" x14ac:dyDescent="0.25">
      <c r="B57" s="44"/>
      <c r="C57" s="22" t="s">
        <v>113</v>
      </c>
      <c r="D57" s="22"/>
      <c r="E57" s="22"/>
      <c r="F57" s="23"/>
      <c r="G57" s="22"/>
      <c r="H57" s="24"/>
      <c r="I57" s="25">
        <v>0</v>
      </c>
      <c r="J57" s="26"/>
      <c r="K57" s="27">
        <v>8.0296000000000006E-2</v>
      </c>
      <c r="L57" s="25">
        <f t="shared" si="8"/>
        <v>0</v>
      </c>
      <c r="M57" s="28"/>
      <c r="N57" s="129" t="s">
        <v>207</v>
      </c>
      <c r="O57" s="129"/>
      <c r="P57" s="129"/>
    </row>
    <row r="58" spans="2:16" x14ac:dyDescent="0.25">
      <c r="B58" s="45"/>
      <c r="C58" s="1" t="s">
        <v>114</v>
      </c>
      <c r="F58" s="46"/>
      <c r="H58" s="47"/>
      <c r="I58" s="39">
        <v>0</v>
      </c>
      <c r="J58" s="20"/>
      <c r="K58" s="43">
        <v>8.0296000000000006E-2</v>
      </c>
      <c r="L58" s="39">
        <f t="shared" si="8"/>
        <v>0</v>
      </c>
      <c r="M58" s="40"/>
      <c r="N58" s="132" t="s">
        <v>207</v>
      </c>
      <c r="O58" s="132"/>
      <c r="P58" s="132"/>
    </row>
    <row r="59" spans="2:16" ht="15.75" thickBot="1" x14ac:dyDescent="0.3">
      <c r="B59" s="22"/>
      <c r="C59" s="22" t="s">
        <v>103</v>
      </c>
      <c r="D59" s="22"/>
      <c r="E59" s="22"/>
      <c r="F59" s="23"/>
      <c r="G59" s="22"/>
      <c r="H59" s="24"/>
      <c r="I59" s="25">
        <v>146861</v>
      </c>
      <c r="J59" s="26"/>
      <c r="K59" s="27">
        <v>8.0296000000000006E-2</v>
      </c>
      <c r="L59" s="25">
        <f t="shared" si="8"/>
        <v>159682.8979758705</v>
      </c>
      <c r="M59" s="28"/>
      <c r="N59" s="130"/>
      <c r="O59" s="130"/>
      <c r="P59" s="130"/>
    </row>
    <row r="60" spans="2:16" ht="15.75" thickBot="1" x14ac:dyDescent="0.3">
      <c r="B60" s="11" t="s">
        <v>48</v>
      </c>
      <c r="C60" s="14"/>
      <c r="D60" s="14"/>
      <c r="E60" s="14"/>
      <c r="F60" s="13"/>
      <c r="G60" s="14"/>
      <c r="H60" s="15"/>
      <c r="I60" s="16"/>
      <c r="J60" s="12"/>
      <c r="K60" s="30"/>
      <c r="L60" s="16">
        <f>SUM(L61:L72)</f>
        <v>31481.86807929508</v>
      </c>
      <c r="M60" s="16"/>
      <c r="N60" s="145"/>
      <c r="O60" s="145"/>
      <c r="P60" s="146"/>
    </row>
    <row r="61" spans="2:16" x14ac:dyDescent="0.25">
      <c r="B61" s="45"/>
      <c r="C61" s="1" t="s">
        <v>49</v>
      </c>
      <c r="F61" s="46"/>
      <c r="H61" s="47"/>
      <c r="I61" s="39">
        <v>0</v>
      </c>
      <c r="J61" s="20"/>
      <c r="K61" s="43">
        <v>8.0296000000000006E-2</v>
      </c>
      <c r="L61" s="39">
        <f t="shared" ref="L61:L72" si="9">I61/(1-K61)</f>
        <v>0</v>
      </c>
      <c r="M61" s="40"/>
      <c r="N61" s="147" t="s">
        <v>207</v>
      </c>
      <c r="O61" s="147"/>
      <c r="P61" s="147"/>
    </row>
    <row r="62" spans="2:16" x14ac:dyDescent="0.25">
      <c r="B62" s="44"/>
      <c r="C62" s="22" t="s">
        <v>50</v>
      </c>
      <c r="D62" s="22"/>
      <c r="E62" s="22"/>
      <c r="F62" s="23"/>
      <c r="G62" s="22"/>
      <c r="H62" s="24"/>
      <c r="I62" s="25">
        <v>28954</v>
      </c>
      <c r="J62" s="26"/>
      <c r="K62" s="27">
        <v>8.0296000000000006E-2</v>
      </c>
      <c r="L62" s="25">
        <f t="shared" si="9"/>
        <v>31481.86807929508</v>
      </c>
      <c r="M62" s="28"/>
      <c r="N62" s="129"/>
      <c r="O62" s="129"/>
      <c r="P62" s="129"/>
    </row>
    <row r="63" spans="2:16" x14ac:dyDescent="0.25">
      <c r="B63" s="45"/>
      <c r="C63" s="1" t="s">
        <v>51</v>
      </c>
      <c r="F63" s="46"/>
      <c r="H63" s="47"/>
      <c r="I63" s="39">
        <v>0</v>
      </c>
      <c r="J63" s="20"/>
      <c r="K63" s="43">
        <v>8.0296000000000006E-2</v>
      </c>
      <c r="L63" s="39">
        <f t="shared" si="9"/>
        <v>0</v>
      </c>
      <c r="M63" s="40"/>
      <c r="N63" s="132" t="s">
        <v>217</v>
      </c>
      <c r="O63" s="132"/>
      <c r="P63" s="132"/>
    </row>
    <row r="64" spans="2:16" x14ac:dyDescent="0.25">
      <c r="B64" s="44"/>
      <c r="C64" s="22" t="s">
        <v>176</v>
      </c>
      <c r="D64" s="22"/>
      <c r="E64" s="22"/>
      <c r="F64" s="23"/>
      <c r="G64" s="22"/>
      <c r="H64" s="24"/>
      <c r="I64" s="25">
        <v>0</v>
      </c>
      <c r="J64" s="26"/>
      <c r="K64" s="27">
        <v>8.0296000000000006E-2</v>
      </c>
      <c r="L64" s="25">
        <f t="shared" si="9"/>
        <v>0</v>
      </c>
      <c r="M64" s="28"/>
      <c r="N64" s="129" t="s">
        <v>217</v>
      </c>
      <c r="O64" s="129"/>
      <c r="P64" s="129"/>
    </row>
    <row r="65" spans="2:16" x14ac:dyDescent="0.25">
      <c r="B65" s="100"/>
      <c r="C65" s="99" t="s">
        <v>177</v>
      </c>
      <c r="D65" s="99"/>
      <c r="E65" s="99"/>
      <c r="F65" s="102"/>
      <c r="G65" s="99"/>
      <c r="H65" s="103"/>
      <c r="I65" s="104">
        <v>0</v>
      </c>
      <c r="J65" s="105"/>
      <c r="K65" s="106">
        <v>8.0296000000000006E-2</v>
      </c>
      <c r="L65" s="104">
        <f t="shared" si="9"/>
        <v>0</v>
      </c>
      <c r="M65" s="107"/>
      <c r="N65" s="131" t="s">
        <v>207</v>
      </c>
      <c r="O65" s="131"/>
      <c r="P65" s="131"/>
    </row>
    <row r="66" spans="2:16" x14ac:dyDescent="0.25">
      <c r="B66" s="44"/>
      <c r="C66" s="22" t="s">
        <v>165</v>
      </c>
      <c r="D66" s="22"/>
      <c r="E66" s="22"/>
      <c r="F66" s="23"/>
      <c r="G66" s="22"/>
      <c r="H66" s="24"/>
      <c r="I66" s="25">
        <v>0</v>
      </c>
      <c r="J66" s="26"/>
      <c r="K66" s="27">
        <v>8.0296000000000006E-2</v>
      </c>
      <c r="L66" s="25">
        <f t="shared" si="9"/>
        <v>0</v>
      </c>
      <c r="M66" s="28"/>
      <c r="N66" s="129" t="s">
        <v>207</v>
      </c>
      <c r="O66" s="129"/>
      <c r="P66" s="129"/>
    </row>
    <row r="67" spans="2:16" x14ac:dyDescent="0.25">
      <c r="B67" s="45"/>
      <c r="C67" s="1" t="s">
        <v>173</v>
      </c>
      <c r="F67" s="46"/>
      <c r="H67" s="47"/>
      <c r="I67" s="39">
        <v>0</v>
      </c>
      <c r="J67" s="20"/>
      <c r="K67" s="43">
        <v>8.0296000000000006E-2</v>
      </c>
      <c r="L67" s="39">
        <f t="shared" ref="L67:L71" si="10">I67/(1-K67)</f>
        <v>0</v>
      </c>
      <c r="M67" s="40"/>
      <c r="N67" s="132" t="s">
        <v>207</v>
      </c>
      <c r="O67" s="132"/>
      <c r="P67" s="132"/>
    </row>
    <row r="68" spans="2:16" x14ac:dyDescent="0.25">
      <c r="B68" s="44"/>
      <c r="C68" s="22" t="s">
        <v>115</v>
      </c>
      <c r="D68" s="22"/>
      <c r="E68" s="22"/>
      <c r="F68" s="23"/>
      <c r="G68" s="22"/>
      <c r="H68" s="24"/>
      <c r="I68" s="25">
        <v>0</v>
      </c>
      <c r="J68" s="26"/>
      <c r="K68" s="27">
        <v>8.0296000000000006E-2</v>
      </c>
      <c r="L68" s="25">
        <f t="shared" si="10"/>
        <v>0</v>
      </c>
      <c r="M68" s="28"/>
      <c r="N68" s="129" t="s">
        <v>207</v>
      </c>
      <c r="O68" s="129"/>
      <c r="P68" s="129"/>
    </row>
    <row r="69" spans="2:16" x14ac:dyDescent="0.25">
      <c r="B69" s="100"/>
      <c r="C69" s="99" t="s">
        <v>116</v>
      </c>
      <c r="D69" s="99"/>
      <c r="E69" s="99"/>
      <c r="F69" s="102"/>
      <c r="G69" s="99"/>
      <c r="H69" s="103"/>
      <c r="I69" s="104">
        <v>0</v>
      </c>
      <c r="J69" s="105"/>
      <c r="K69" s="106">
        <v>8.0296000000000006E-2</v>
      </c>
      <c r="L69" s="104">
        <f t="shared" si="10"/>
        <v>0</v>
      </c>
      <c r="M69" s="107"/>
      <c r="N69" s="131" t="s">
        <v>207</v>
      </c>
      <c r="O69" s="131"/>
      <c r="P69" s="131"/>
    </row>
    <row r="70" spans="2:16" x14ac:dyDescent="0.25">
      <c r="B70" s="44"/>
      <c r="C70" s="22" t="s">
        <v>178</v>
      </c>
      <c r="D70" s="22"/>
      <c r="E70" s="22"/>
      <c r="F70" s="23"/>
      <c r="G70" s="22"/>
      <c r="H70" s="24"/>
      <c r="I70" s="25">
        <v>0</v>
      </c>
      <c r="J70" s="26"/>
      <c r="K70" s="27">
        <v>8.0296000000000006E-2</v>
      </c>
      <c r="L70" s="25">
        <f t="shared" si="10"/>
        <v>0</v>
      </c>
      <c r="M70" s="28"/>
      <c r="N70" s="129" t="s">
        <v>207</v>
      </c>
      <c r="O70" s="129"/>
      <c r="P70" s="129"/>
    </row>
    <row r="71" spans="2:16" x14ac:dyDescent="0.25">
      <c r="B71" s="45"/>
      <c r="C71" s="1" t="s">
        <v>179</v>
      </c>
      <c r="F71" s="46"/>
      <c r="H71" s="47"/>
      <c r="I71" s="39">
        <v>0</v>
      </c>
      <c r="J71" s="20"/>
      <c r="K71" s="43">
        <v>8.0296000000000006E-2</v>
      </c>
      <c r="L71" s="39">
        <f t="shared" si="10"/>
        <v>0</v>
      </c>
      <c r="M71" s="40"/>
      <c r="N71" s="132" t="s">
        <v>218</v>
      </c>
      <c r="O71" s="132"/>
      <c r="P71" s="132"/>
    </row>
    <row r="72" spans="2:16" ht="15.75" thickBot="1" x14ac:dyDescent="0.3">
      <c r="B72" s="44"/>
      <c r="C72" s="22" t="s">
        <v>103</v>
      </c>
      <c r="D72" s="22"/>
      <c r="E72" s="22"/>
      <c r="F72" s="23"/>
      <c r="G72" s="22"/>
      <c r="H72" s="24"/>
      <c r="I72" s="25">
        <v>0</v>
      </c>
      <c r="J72" s="26"/>
      <c r="K72" s="27">
        <v>8.0296000000000006E-2</v>
      </c>
      <c r="L72" s="25">
        <f t="shared" si="9"/>
        <v>0</v>
      </c>
      <c r="M72" s="28"/>
      <c r="N72" s="130"/>
      <c r="O72" s="130"/>
      <c r="P72" s="130"/>
    </row>
    <row r="73" spans="2:16" ht="15.75" thickBot="1" x14ac:dyDescent="0.3">
      <c r="B73" s="11" t="s">
        <v>55</v>
      </c>
      <c r="C73" s="14"/>
      <c r="D73" s="14"/>
      <c r="E73" s="14"/>
      <c r="F73" s="13"/>
      <c r="G73" s="14"/>
      <c r="H73" s="15"/>
      <c r="I73" s="16"/>
      <c r="J73" s="12"/>
      <c r="K73" s="30"/>
      <c r="L73" s="16">
        <f>SUM(L74:L82)</f>
        <v>265649.60030618549</v>
      </c>
      <c r="M73" s="16"/>
      <c r="N73" s="145"/>
      <c r="O73" s="145"/>
      <c r="P73" s="146"/>
    </row>
    <row r="74" spans="2:16" x14ac:dyDescent="0.25">
      <c r="B74" s="45"/>
      <c r="C74" s="1" t="s">
        <v>156</v>
      </c>
      <c r="F74" s="46"/>
      <c r="H74" s="47"/>
      <c r="I74" s="39">
        <v>207455</v>
      </c>
      <c r="J74" s="20"/>
      <c r="K74" s="43">
        <v>8.0296000000000006E-2</v>
      </c>
      <c r="L74" s="39">
        <f t="shared" ref="L74:L78" si="11">I74/(1-K74)</f>
        <v>225567.13899254543</v>
      </c>
      <c r="M74" s="40"/>
      <c r="N74" s="147"/>
      <c r="O74" s="147"/>
      <c r="P74" s="147"/>
    </row>
    <row r="75" spans="2:16" x14ac:dyDescent="0.25">
      <c r="B75" s="44"/>
      <c r="C75" s="22" t="s">
        <v>180</v>
      </c>
      <c r="D75" s="22"/>
      <c r="E75" s="22"/>
      <c r="F75" s="23"/>
      <c r="G75" s="22"/>
      <c r="H75" s="24"/>
      <c r="I75" s="25">
        <v>0</v>
      </c>
      <c r="J75" s="26"/>
      <c r="K75" s="27">
        <v>8.0296000000000006E-2</v>
      </c>
      <c r="L75" s="25">
        <f t="shared" si="11"/>
        <v>0</v>
      </c>
      <c r="M75" s="28"/>
      <c r="N75" s="129" t="s">
        <v>207</v>
      </c>
      <c r="O75" s="129"/>
      <c r="P75" s="129"/>
    </row>
    <row r="76" spans="2:16" x14ac:dyDescent="0.25">
      <c r="B76" s="100"/>
      <c r="C76" s="99" t="s">
        <v>52</v>
      </c>
      <c r="D76" s="99"/>
      <c r="E76" s="99"/>
      <c r="F76" s="102"/>
      <c r="G76" s="99"/>
      <c r="H76" s="103"/>
      <c r="I76" s="104">
        <v>0</v>
      </c>
      <c r="J76" s="105"/>
      <c r="K76" s="106">
        <v>8.0296000000000006E-2</v>
      </c>
      <c r="L76" s="104">
        <f t="shared" si="11"/>
        <v>0</v>
      </c>
      <c r="M76" s="107"/>
      <c r="N76" s="131" t="s">
        <v>207</v>
      </c>
      <c r="O76" s="131"/>
      <c r="P76" s="131"/>
    </row>
    <row r="77" spans="2:16" x14ac:dyDescent="0.25">
      <c r="B77" s="44"/>
      <c r="C77" s="22" t="s">
        <v>181</v>
      </c>
      <c r="D77" s="22"/>
      <c r="E77" s="22"/>
      <c r="F77" s="23"/>
      <c r="G77" s="22"/>
      <c r="H77" s="24"/>
      <c r="I77" s="25">
        <v>0</v>
      </c>
      <c r="J77" s="26"/>
      <c r="K77" s="27">
        <v>8.0296000000000006E-2</v>
      </c>
      <c r="L77" s="25">
        <f t="shared" si="11"/>
        <v>0</v>
      </c>
      <c r="M77" s="28"/>
      <c r="N77" s="129" t="s">
        <v>207</v>
      </c>
      <c r="O77" s="129"/>
      <c r="P77" s="129"/>
    </row>
    <row r="78" spans="2:16" x14ac:dyDescent="0.25">
      <c r="B78" s="45"/>
      <c r="C78" s="1" t="s">
        <v>53</v>
      </c>
      <c r="F78" s="46"/>
      <c r="H78" s="47"/>
      <c r="I78" s="39">
        <v>27963</v>
      </c>
      <c r="J78" s="20"/>
      <c r="K78" s="43">
        <v>8.0296000000000006E-2</v>
      </c>
      <c r="L78" s="39">
        <f t="shared" si="11"/>
        <v>30404.347485712795</v>
      </c>
      <c r="M78" s="40"/>
      <c r="N78" s="132"/>
      <c r="O78" s="132"/>
      <c r="P78" s="132"/>
    </row>
    <row r="79" spans="2:16" x14ac:dyDescent="0.25">
      <c r="B79" s="44"/>
      <c r="C79" s="109" t="s">
        <v>152</v>
      </c>
      <c r="D79" s="22"/>
      <c r="E79" s="22"/>
      <c r="F79" s="23"/>
      <c r="G79" s="22"/>
      <c r="H79" s="24"/>
      <c r="I79" s="25">
        <v>0</v>
      </c>
      <c r="J79" s="26"/>
      <c r="K79" s="27">
        <v>8.0296000000000006E-2</v>
      </c>
      <c r="L79" s="25">
        <f t="shared" ref="L79:L82" si="12">I79/(1-K79)</f>
        <v>0</v>
      </c>
      <c r="M79" s="28"/>
      <c r="N79" s="129" t="s">
        <v>207</v>
      </c>
      <c r="O79" s="129"/>
      <c r="P79" s="129"/>
    </row>
    <row r="80" spans="2:16" x14ac:dyDescent="0.25">
      <c r="B80" s="100"/>
      <c r="C80" s="118" t="s">
        <v>195</v>
      </c>
      <c r="D80" s="99"/>
      <c r="E80" s="99"/>
      <c r="F80" s="102"/>
      <c r="G80" s="99"/>
      <c r="H80" s="103"/>
      <c r="I80" s="104">
        <v>0</v>
      </c>
      <c r="J80" s="105"/>
      <c r="K80" s="106">
        <v>8.0296000000000006E-2</v>
      </c>
      <c r="L80" s="104">
        <f t="shared" si="12"/>
        <v>0</v>
      </c>
      <c r="M80" s="107"/>
      <c r="N80" s="131" t="s">
        <v>207</v>
      </c>
      <c r="O80" s="131"/>
      <c r="P80" s="131"/>
    </row>
    <row r="81" spans="1:16" x14ac:dyDescent="0.25">
      <c r="B81" s="44"/>
      <c r="C81" s="117" t="s">
        <v>174</v>
      </c>
      <c r="D81" s="22"/>
      <c r="E81" s="22"/>
      <c r="F81" s="23"/>
      <c r="G81" s="22"/>
      <c r="H81" s="24"/>
      <c r="I81" s="25">
        <v>0</v>
      </c>
      <c r="J81" s="26"/>
      <c r="K81" s="27">
        <v>8.0296000000000006E-2</v>
      </c>
      <c r="L81" s="25"/>
      <c r="M81" s="28"/>
      <c r="N81" s="129" t="s">
        <v>207</v>
      </c>
      <c r="O81" s="129"/>
      <c r="P81" s="129"/>
    </row>
    <row r="82" spans="1:16" ht="15.75" thickBot="1" x14ac:dyDescent="0.3">
      <c r="B82" s="99"/>
      <c r="C82" s="120" t="s">
        <v>103</v>
      </c>
      <c r="D82" s="99"/>
      <c r="E82" s="99"/>
      <c r="F82" s="102"/>
      <c r="G82" s="99"/>
      <c r="H82" s="103"/>
      <c r="I82" s="104">
        <v>8901</v>
      </c>
      <c r="J82" s="105"/>
      <c r="K82" s="106">
        <v>8.0296000000000006E-2</v>
      </c>
      <c r="L82" s="104">
        <f t="shared" si="12"/>
        <v>9678.1138279272473</v>
      </c>
      <c r="M82" s="107"/>
      <c r="N82" s="160" t="s">
        <v>219</v>
      </c>
      <c r="O82" s="160"/>
      <c r="P82" s="160"/>
    </row>
    <row r="83" spans="1:16" ht="15.75" thickBot="1" x14ac:dyDescent="0.3">
      <c r="B83" s="31" t="s">
        <v>54</v>
      </c>
      <c r="C83" s="14"/>
      <c r="D83" s="14"/>
      <c r="E83" s="14"/>
      <c r="F83" s="13"/>
      <c r="G83" s="14"/>
      <c r="H83" s="15"/>
      <c r="I83" s="16"/>
      <c r="J83" s="12"/>
      <c r="K83" s="30"/>
      <c r="L83" s="16">
        <f>SUM(L84:L94)</f>
        <v>254858.08477510157</v>
      </c>
      <c r="M83" s="16"/>
      <c r="N83" s="145"/>
      <c r="O83" s="145"/>
      <c r="P83" s="146"/>
    </row>
    <row r="84" spans="1:16" x14ac:dyDescent="0.25">
      <c r="B84" s="72"/>
      <c r="C84" s="50" t="s">
        <v>117</v>
      </c>
      <c r="D84" s="50"/>
      <c r="E84" s="50"/>
      <c r="F84" s="73"/>
      <c r="G84" s="50"/>
      <c r="H84" s="74"/>
      <c r="I84" s="75">
        <v>0</v>
      </c>
      <c r="J84" s="76"/>
      <c r="K84" s="77">
        <v>8.0296000000000006E-2</v>
      </c>
      <c r="L84" s="75">
        <f t="shared" ref="L84:L94" si="13">I84/(1-K84)</f>
        <v>0</v>
      </c>
      <c r="M84" s="78"/>
      <c r="N84" s="162"/>
      <c r="O84" s="162"/>
      <c r="P84" s="162"/>
    </row>
    <row r="85" spans="1:16" x14ac:dyDescent="0.25">
      <c r="A85" s="22"/>
      <c r="B85" s="79"/>
      <c r="C85" s="80" t="s">
        <v>158</v>
      </c>
      <c r="D85" s="80"/>
      <c r="E85" s="80"/>
      <c r="F85" s="81"/>
      <c r="G85" s="80"/>
      <c r="H85" s="82"/>
      <c r="I85" s="83">
        <v>12990</v>
      </c>
      <c r="J85" s="84"/>
      <c r="K85" s="85">
        <v>8.0296000000000006E-2</v>
      </c>
      <c r="L85" s="83">
        <f t="shared" si="13"/>
        <v>14124.109496098745</v>
      </c>
      <c r="M85" s="86"/>
      <c r="N85" s="161"/>
      <c r="O85" s="161"/>
      <c r="P85" s="161"/>
    </row>
    <row r="86" spans="1:16" x14ac:dyDescent="0.25">
      <c r="A86" s="22"/>
      <c r="B86" s="119"/>
      <c r="C86" s="120" t="s">
        <v>182</v>
      </c>
      <c r="D86" s="120"/>
      <c r="E86" s="120"/>
      <c r="F86" s="121"/>
      <c r="G86" s="120"/>
      <c r="H86" s="122"/>
      <c r="I86" s="123">
        <v>69920</v>
      </c>
      <c r="J86" s="124"/>
      <c r="K86" s="125">
        <v>8.0296000000000006E-2</v>
      </c>
      <c r="L86" s="123">
        <f t="shared" si="13"/>
        <v>76024.460043666229</v>
      </c>
      <c r="M86" s="126"/>
      <c r="N86" s="127"/>
      <c r="O86" s="127"/>
      <c r="P86" s="127"/>
    </row>
    <row r="87" spans="1:16" x14ac:dyDescent="0.25">
      <c r="A87" s="22"/>
      <c r="B87" s="79"/>
      <c r="C87" s="80" t="s">
        <v>175</v>
      </c>
      <c r="D87" s="80"/>
      <c r="E87" s="80"/>
      <c r="F87" s="81"/>
      <c r="G87" s="80"/>
      <c r="H87" s="82"/>
      <c r="I87" s="83">
        <v>135845</v>
      </c>
      <c r="J87" s="84"/>
      <c r="K87" s="85">
        <v>8.0296000000000006E-2</v>
      </c>
      <c r="L87" s="83">
        <f t="shared" si="13"/>
        <v>147705.13121613042</v>
      </c>
      <c r="M87" s="86"/>
      <c r="N87" s="111"/>
      <c r="O87" s="111"/>
      <c r="P87" s="111"/>
    </row>
    <row r="88" spans="1:16" x14ac:dyDescent="0.25">
      <c r="B88" s="72"/>
      <c r="C88" s="50" t="s">
        <v>118</v>
      </c>
      <c r="D88" s="50"/>
      <c r="E88" s="50"/>
      <c r="F88" s="73"/>
      <c r="G88" s="50"/>
      <c r="H88" s="74"/>
      <c r="I88" s="75">
        <v>1517</v>
      </c>
      <c r="J88" s="76"/>
      <c r="K88" s="77">
        <v>8.0296000000000006E-2</v>
      </c>
      <c r="L88" s="75">
        <f>I88/(1-K88)</f>
        <v>1649.4437340709619</v>
      </c>
      <c r="M88" s="78"/>
      <c r="N88" s="163"/>
      <c r="O88" s="163"/>
      <c r="P88" s="163"/>
    </row>
    <row r="89" spans="1:16" x14ac:dyDescent="0.25">
      <c r="B89" s="79"/>
      <c r="C89" s="80" t="s">
        <v>184</v>
      </c>
      <c r="D89" s="80"/>
      <c r="E89" s="80"/>
      <c r="F89" s="81"/>
      <c r="G89" s="80"/>
      <c r="H89" s="82"/>
      <c r="I89" s="83">
        <v>2920</v>
      </c>
      <c r="J89" s="84"/>
      <c r="K89" s="85">
        <v>8.0296000000000006E-2</v>
      </c>
      <c r="L89" s="83">
        <f>I89/(1-K89)</f>
        <v>3174.9345441576857</v>
      </c>
      <c r="M89" s="86"/>
      <c r="N89" s="161" t="s">
        <v>220</v>
      </c>
      <c r="O89" s="161"/>
      <c r="P89" s="161"/>
    </row>
    <row r="90" spans="1:16" x14ac:dyDescent="0.25">
      <c r="B90" s="119"/>
      <c r="C90" s="120" t="s">
        <v>183</v>
      </c>
      <c r="D90" s="120"/>
      <c r="E90" s="120"/>
      <c r="F90" s="121"/>
      <c r="G90" s="120"/>
      <c r="H90" s="122"/>
      <c r="I90" s="123">
        <v>0</v>
      </c>
      <c r="J90" s="124"/>
      <c r="K90" s="125">
        <v>8.0296000000000006E-2</v>
      </c>
      <c r="L90" s="123">
        <f>I90/(1-K90)</f>
        <v>0</v>
      </c>
      <c r="M90" s="126"/>
      <c r="N90" s="167" t="s">
        <v>210</v>
      </c>
      <c r="O90" s="167"/>
      <c r="P90" s="167"/>
    </row>
    <row r="91" spans="1:16" x14ac:dyDescent="0.25">
      <c r="B91" s="80"/>
      <c r="C91" s="80" t="s">
        <v>185</v>
      </c>
      <c r="D91" s="80"/>
      <c r="E91" s="80"/>
      <c r="F91" s="81"/>
      <c r="G91" s="80"/>
      <c r="H91" s="82"/>
      <c r="I91" s="83">
        <v>11202</v>
      </c>
      <c r="J91" s="84"/>
      <c r="K91" s="85">
        <v>8.0296000000000006E-2</v>
      </c>
      <c r="L91" s="83">
        <f t="shared" si="13"/>
        <v>12180.005740977533</v>
      </c>
      <c r="M91" s="86"/>
      <c r="N91" s="161"/>
      <c r="O91" s="161"/>
      <c r="P91" s="161"/>
    </row>
    <row r="92" spans="1:16" x14ac:dyDescent="0.25">
      <c r="B92" s="120"/>
      <c r="C92" s="120" t="s">
        <v>186</v>
      </c>
      <c r="D92" s="120"/>
      <c r="E92" s="120"/>
      <c r="F92" s="121"/>
      <c r="G92" s="120"/>
      <c r="H92" s="122"/>
      <c r="I92" s="123">
        <v>0</v>
      </c>
      <c r="J92" s="124"/>
      <c r="K92" s="125">
        <v>8.0296000000000006E-2</v>
      </c>
      <c r="L92" s="123">
        <f t="shared" si="13"/>
        <v>0</v>
      </c>
      <c r="M92" s="126"/>
      <c r="N92" s="167" t="s">
        <v>207</v>
      </c>
      <c r="O92" s="167"/>
      <c r="P92" s="167"/>
    </row>
    <row r="93" spans="1:16" x14ac:dyDescent="0.25">
      <c r="B93" s="80"/>
      <c r="C93" s="80" t="s">
        <v>187</v>
      </c>
      <c r="D93" s="80"/>
      <c r="E93" s="80"/>
      <c r="F93" s="81"/>
      <c r="G93" s="80"/>
      <c r="H93" s="82"/>
      <c r="I93" s="83">
        <v>0</v>
      </c>
      <c r="J93" s="84"/>
      <c r="K93" s="85">
        <v>8.0296000000000006E-2</v>
      </c>
      <c r="L93" s="83">
        <f t="shared" si="13"/>
        <v>0</v>
      </c>
      <c r="M93" s="86"/>
      <c r="N93" s="161" t="s">
        <v>207</v>
      </c>
      <c r="O93" s="161"/>
      <c r="P93" s="161"/>
    </row>
    <row r="94" spans="1:16" ht="15.75" thickBot="1" x14ac:dyDescent="0.3">
      <c r="B94" s="50"/>
      <c r="C94" s="50" t="s">
        <v>103</v>
      </c>
      <c r="D94" s="50"/>
      <c r="E94" s="50"/>
      <c r="F94" s="73"/>
      <c r="G94" s="50"/>
      <c r="H94" s="74"/>
      <c r="I94" s="75">
        <v>0</v>
      </c>
      <c r="J94" s="76"/>
      <c r="K94" s="77">
        <v>8.0296000000000006E-2</v>
      </c>
      <c r="L94" s="75">
        <f t="shared" si="13"/>
        <v>0</v>
      </c>
      <c r="M94" s="78"/>
      <c r="N94" s="166"/>
      <c r="O94" s="166"/>
      <c r="P94" s="166"/>
    </row>
    <row r="95" spans="1:16" ht="15.75" thickBot="1" x14ac:dyDescent="0.3">
      <c r="B95" s="11" t="s">
        <v>56</v>
      </c>
      <c r="C95" s="12"/>
      <c r="D95" s="12"/>
      <c r="E95" s="12"/>
      <c r="F95" s="51"/>
      <c r="G95" s="12"/>
      <c r="H95" s="52"/>
      <c r="I95" s="53"/>
      <c r="J95" s="12"/>
      <c r="K95" s="54"/>
      <c r="L95" s="53">
        <f>SUM(L96:L103)</f>
        <v>105679.65345371989</v>
      </c>
      <c r="M95" s="53"/>
      <c r="N95" s="164"/>
      <c r="O95" s="164"/>
      <c r="P95" s="165"/>
    </row>
    <row r="96" spans="1:16" x14ac:dyDescent="0.25">
      <c r="B96" s="45"/>
      <c r="C96" s="1" t="s">
        <v>119</v>
      </c>
      <c r="F96" s="46"/>
      <c r="H96" s="47"/>
      <c r="I96" s="39">
        <v>25849</v>
      </c>
      <c r="J96" s="20"/>
      <c r="K96" s="43">
        <v>8.0296000000000006E-2</v>
      </c>
      <c r="L96" s="39">
        <f t="shared" ref="L96:L103" si="14">I96/(1-K96)</f>
        <v>28105.781860250689</v>
      </c>
      <c r="M96" s="40"/>
      <c r="N96" s="147"/>
      <c r="O96" s="147"/>
      <c r="P96" s="147"/>
    </row>
    <row r="97" spans="1:16" x14ac:dyDescent="0.25">
      <c r="B97" s="44"/>
      <c r="C97" s="22" t="s">
        <v>188</v>
      </c>
      <c r="D97" s="22"/>
      <c r="E97" s="22"/>
      <c r="F97" s="23"/>
      <c r="G97" s="22"/>
      <c r="H97" s="24"/>
      <c r="I97" s="25">
        <v>0</v>
      </c>
      <c r="J97" s="26"/>
      <c r="K97" s="27">
        <v>8.0296000000000006E-2</v>
      </c>
      <c r="L97" s="25">
        <f t="shared" si="14"/>
        <v>0</v>
      </c>
      <c r="M97" s="28"/>
      <c r="N97" s="129" t="s">
        <v>210</v>
      </c>
      <c r="O97" s="129"/>
      <c r="P97" s="129"/>
    </row>
    <row r="98" spans="1:16" x14ac:dyDescent="0.25">
      <c r="B98" s="45"/>
      <c r="C98" s="1" t="s">
        <v>189</v>
      </c>
      <c r="F98" s="46"/>
      <c r="H98" s="47"/>
      <c r="I98" s="104">
        <v>11329</v>
      </c>
      <c r="J98" s="20"/>
      <c r="K98" s="106">
        <v>8.0296000000000006E-2</v>
      </c>
      <c r="L98" s="104">
        <f t="shared" si="14"/>
        <v>12318.093647521377</v>
      </c>
      <c r="M98" s="40"/>
      <c r="N98" s="112"/>
      <c r="O98" s="112"/>
      <c r="P98" s="112"/>
    </row>
    <row r="99" spans="1:16" x14ac:dyDescent="0.25">
      <c r="B99" s="44"/>
      <c r="C99" s="22" t="s">
        <v>120</v>
      </c>
      <c r="D99" s="22"/>
      <c r="E99" s="22"/>
      <c r="F99" s="23"/>
      <c r="G99" s="22"/>
      <c r="H99" s="24"/>
      <c r="I99" s="25">
        <v>0</v>
      </c>
      <c r="J99" s="26"/>
      <c r="K99" s="27">
        <v>8.0296000000000006E-2</v>
      </c>
      <c r="L99" s="25">
        <f t="shared" si="14"/>
        <v>0</v>
      </c>
      <c r="M99" s="28"/>
      <c r="N99" s="129" t="s">
        <v>207</v>
      </c>
      <c r="O99" s="129"/>
      <c r="P99" s="129"/>
    </row>
    <row r="100" spans="1:16" x14ac:dyDescent="0.25">
      <c r="B100" s="45"/>
      <c r="C100" s="1" t="s">
        <v>190</v>
      </c>
      <c r="F100" s="102"/>
      <c r="G100" s="99"/>
      <c r="H100" s="103"/>
      <c r="I100" s="104">
        <v>60016</v>
      </c>
      <c r="J100" s="105"/>
      <c r="K100" s="106">
        <v>8.0296000000000006E-2</v>
      </c>
      <c r="L100" s="104">
        <f t="shared" si="14"/>
        <v>65255.777945947826</v>
      </c>
      <c r="M100" s="107"/>
      <c r="N100" s="108"/>
      <c r="O100" s="108"/>
      <c r="P100" s="108"/>
    </row>
    <row r="101" spans="1:16" x14ac:dyDescent="0.25">
      <c r="B101" s="44"/>
      <c r="C101" s="22" t="s">
        <v>121</v>
      </c>
      <c r="D101" s="22"/>
      <c r="E101" s="22"/>
      <c r="F101" s="23"/>
      <c r="G101" s="22"/>
      <c r="H101" s="24"/>
      <c r="I101" s="25">
        <v>0</v>
      </c>
      <c r="J101" s="26"/>
      <c r="K101" s="27">
        <v>8.0296000000000006E-2</v>
      </c>
      <c r="L101" s="25">
        <f t="shared" si="14"/>
        <v>0</v>
      </c>
      <c r="M101" s="28"/>
      <c r="N101" s="129" t="s">
        <v>207</v>
      </c>
      <c r="O101" s="129"/>
      <c r="P101" s="129"/>
    </row>
    <row r="102" spans="1:16" x14ac:dyDescent="0.25">
      <c r="B102" s="100"/>
      <c r="C102" s="99" t="s">
        <v>153</v>
      </c>
      <c r="D102" s="99"/>
      <c r="E102" s="99"/>
      <c r="F102" s="102"/>
      <c r="G102" s="99"/>
      <c r="H102" s="103"/>
      <c r="I102" s="104">
        <v>0</v>
      </c>
      <c r="J102" s="105"/>
      <c r="K102" s="106">
        <v>8.0296000000000006E-2</v>
      </c>
      <c r="L102" s="104">
        <f t="shared" si="14"/>
        <v>0</v>
      </c>
      <c r="M102" s="107"/>
      <c r="N102" s="131" t="s">
        <v>207</v>
      </c>
      <c r="O102" s="131"/>
      <c r="P102" s="131"/>
    </row>
    <row r="103" spans="1:16" ht="15.75" thickBot="1" x14ac:dyDescent="0.3">
      <c r="B103" s="22"/>
      <c r="C103" s="22" t="s">
        <v>10</v>
      </c>
      <c r="D103" s="22"/>
      <c r="E103" s="22"/>
      <c r="F103" s="23"/>
      <c r="G103" s="22"/>
      <c r="H103" s="24"/>
      <c r="I103" s="25">
        <v>0</v>
      </c>
      <c r="J103" s="26"/>
      <c r="K103" s="27">
        <v>8.0296000000000006E-2</v>
      </c>
      <c r="L103" s="25">
        <f t="shared" si="14"/>
        <v>0</v>
      </c>
      <c r="M103" s="28"/>
      <c r="N103" s="130"/>
      <c r="O103" s="130"/>
      <c r="P103" s="130"/>
    </row>
    <row r="104" spans="1:16" ht="15.75" thickBot="1" x14ac:dyDescent="0.3">
      <c r="B104" s="31" t="s">
        <v>57</v>
      </c>
      <c r="C104" s="14"/>
      <c r="D104" s="14"/>
      <c r="E104" s="14"/>
      <c r="F104" s="55"/>
      <c r="G104" s="14"/>
      <c r="H104" s="56"/>
      <c r="I104" s="53"/>
      <c r="J104" s="12"/>
      <c r="K104" s="54"/>
      <c r="L104" s="53">
        <f>SUM(L105:L120)</f>
        <v>213789.43660134129</v>
      </c>
      <c r="M104" s="53"/>
      <c r="N104" s="145"/>
      <c r="O104" s="145"/>
      <c r="P104" s="146"/>
    </row>
    <row r="105" spans="1:16" x14ac:dyDescent="0.25">
      <c r="A105" s="22"/>
      <c r="B105" s="44"/>
      <c r="C105" s="22" t="s">
        <v>193</v>
      </c>
      <c r="D105" s="22"/>
      <c r="E105" s="22"/>
      <c r="F105" s="23"/>
      <c r="G105" s="22"/>
      <c r="H105" s="24"/>
      <c r="I105" s="25">
        <v>20167</v>
      </c>
      <c r="J105" s="26"/>
      <c r="K105" s="27">
        <v>8.0296000000000006E-2</v>
      </c>
      <c r="L105" s="25">
        <f>I105/(1-K105)</f>
        <v>21927.707175352072</v>
      </c>
      <c r="M105" s="28"/>
      <c r="N105" s="128"/>
      <c r="O105" s="128"/>
      <c r="P105" s="128"/>
    </row>
    <row r="106" spans="1:16" x14ac:dyDescent="0.25">
      <c r="B106" s="45"/>
      <c r="C106" s="1" t="s">
        <v>122</v>
      </c>
      <c r="F106" s="46"/>
      <c r="H106" s="47"/>
      <c r="I106" s="39">
        <v>39965</v>
      </c>
      <c r="J106" s="20"/>
      <c r="K106" s="43">
        <v>8.0296000000000006E-2</v>
      </c>
      <c r="L106" s="39">
        <f>I106/(1-K106)</f>
        <v>43454.198307281476</v>
      </c>
      <c r="M106" s="40"/>
      <c r="N106" s="132"/>
      <c r="O106" s="132"/>
      <c r="P106" s="132"/>
    </row>
    <row r="107" spans="1:16" x14ac:dyDescent="0.25">
      <c r="B107" s="44"/>
      <c r="C107" s="97" t="s">
        <v>155</v>
      </c>
      <c r="D107" s="22"/>
      <c r="E107" s="22"/>
      <c r="F107" s="23"/>
      <c r="G107" s="22"/>
      <c r="H107" s="24"/>
      <c r="I107" s="25">
        <v>0</v>
      </c>
      <c r="J107" s="26"/>
      <c r="K107" s="27">
        <v>8.0296000000000006E-2</v>
      </c>
      <c r="L107" s="25">
        <f t="shared" ref="L107:L115" si="15">I107/(1-K107)</f>
        <v>0</v>
      </c>
      <c r="M107" s="28"/>
      <c r="N107" s="129"/>
      <c r="O107" s="129"/>
      <c r="P107" s="129"/>
    </row>
    <row r="108" spans="1:16" x14ac:dyDescent="0.25">
      <c r="B108" s="45"/>
      <c r="C108" s="96" t="s">
        <v>167</v>
      </c>
      <c r="F108" s="46"/>
      <c r="H108" s="47"/>
      <c r="I108" s="39">
        <v>0</v>
      </c>
      <c r="J108" s="20"/>
      <c r="K108" s="43">
        <v>8.0296000000000006E-2</v>
      </c>
      <c r="L108" s="39">
        <f t="shared" si="15"/>
        <v>0</v>
      </c>
      <c r="M108" s="40"/>
      <c r="N108" s="132" t="s">
        <v>210</v>
      </c>
      <c r="O108" s="132"/>
      <c r="P108" s="132"/>
    </row>
    <row r="109" spans="1:16" x14ac:dyDescent="0.25">
      <c r="B109" s="44"/>
      <c r="C109" s="97" t="s">
        <v>151</v>
      </c>
      <c r="D109" s="22"/>
      <c r="E109" s="22"/>
      <c r="F109" s="23"/>
      <c r="G109" s="22"/>
      <c r="H109" s="24"/>
      <c r="I109" s="25">
        <v>0</v>
      </c>
      <c r="J109" s="26"/>
      <c r="K109" s="27">
        <v>8.0296000000000006E-2</v>
      </c>
      <c r="L109" s="25">
        <f t="shared" ref="L109:L110" si="16">I109/(1-K109)</f>
        <v>0</v>
      </c>
      <c r="M109" s="28"/>
      <c r="N109" s="129" t="s">
        <v>221</v>
      </c>
      <c r="O109" s="129"/>
      <c r="P109" s="129"/>
    </row>
    <row r="110" spans="1:16" s="99" customFormat="1" x14ac:dyDescent="0.25">
      <c r="B110" s="100"/>
      <c r="C110" s="101" t="s">
        <v>159</v>
      </c>
      <c r="F110" s="102"/>
      <c r="H110" s="103"/>
      <c r="I110" s="104">
        <v>0</v>
      </c>
      <c r="J110" s="105"/>
      <c r="K110" s="106">
        <v>8.0296000000000006E-2</v>
      </c>
      <c r="L110" s="104">
        <f t="shared" si="16"/>
        <v>0</v>
      </c>
      <c r="M110" s="107"/>
      <c r="N110" s="131" t="s">
        <v>210</v>
      </c>
      <c r="O110" s="131"/>
      <c r="P110" s="131"/>
    </row>
    <row r="111" spans="1:16" x14ac:dyDescent="0.25">
      <c r="B111" s="44"/>
      <c r="C111" s="109" t="s">
        <v>194</v>
      </c>
      <c r="D111" s="22"/>
      <c r="E111" s="22"/>
      <c r="F111" s="23"/>
      <c r="G111" s="22"/>
      <c r="H111" s="24"/>
      <c r="I111" s="25">
        <v>11534</v>
      </c>
      <c r="J111" s="26"/>
      <c r="K111" s="27">
        <v>8.0296000000000006E-2</v>
      </c>
      <c r="L111" s="25">
        <f t="shared" si="15"/>
        <v>12540.991449422858</v>
      </c>
      <c r="M111" s="28"/>
      <c r="N111" s="129"/>
      <c r="O111" s="129"/>
      <c r="P111" s="129"/>
    </row>
    <row r="112" spans="1:16" x14ac:dyDescent="0.25">
      <c r="B112" s="45"/>
      <c r="C112" s="1" t="s">
        <v>168</v>
      </c>
      <c r="F112" s="46"/>
      <c r="H112" s="47"/>
      <c r="I112" s="39">
        <v>11489</v>
      </c>
      <c r="J112" s="20"/>
      <c r="K112" s="43">
        <v>8.0296000000000006E-2</v>
      </c>
      <c r="L112" s="39">
        <f t="shared" si="15"/>
        <v>12492.062663639606</v>
      </c>
      <c r="M112" s="40"/>
      <c r="N112" s="132"/>
      <c r="O112" s="132"/>
      <c r="P112" s="132"/>
    </row>
    <row r="113" spans="2:16" x14ac:dyDescent="0.25">
      <c r="B113" s="44"/>
      <c r="C113" s="22" t="s">
        <v>192</v>
      </c>
      <c r="D113" s="22"/>
      <c r="E113" s="22"/>
      <c r="F113" s="23"/>
      <c r="G113" s="22"/>
      <c r="H113" s="24"/>
      <c r="I113" s="25">
        <v>77292</v>
      </c>
      <c r="J113" s="26"/>
      <c r="K113" s="27">
        <v>8.0296000000000006E-2</v>
      </c>
      <c r="L113" s="25">
        <f t="shared" si="15"/>
        <v>84040.08246131365</v>
      </c>
      <c r="M113" s="28"/>
      <c r="N113" s="129"/>
      <c r="O113" s="129"/>
      <c r="P113" s="129"/>
    </row>
    <row r="114" spans="2:16" x14ac:dyDescent="0.25">
      <c r="C114" s="98" t="s">
        <v>123</v>
      </c>
      <c r="F114" s="46"/>
      <c r="H114" s="47"/>
      <c r="I114" s="39">
        <v>0</v>
      </c>
      <c r="J114" s="20"/>
      <c r="K114" s="43">
        <v>8.0296000000000006E-2</v>
      </c>
      <c r="L114" s="39">
        <f t="shared" si="15"/>
        <v>0</v>
      </c>
      <c r="M114" s="40"/>
      <c r="N114" s="132"/>
      <c r="O114" s="132"/>
      <c r="P114" s="132"/>
    </row>
    <row r="115" spans="2:16" x14ac:dyDescent="0.25">
      <c r="B115" s="22"/>
      <c r="C115" s="97" t="s">
        <v>191</v>
      </c>
      <c r="D115" s="22"/>
      <c r="E115" s="22"/>
      <c r="F115" s="23"/>
      <c r="G115" s="22"/>
      <c r="H115" s="24"/>
      <c r="I115" s="25">
        <v>0</v>
      </c>
      <c r="J115" s="26"/>
      <c r="K115" s="27">
        <v>8.0296000000000006E-2</v>
      </c>
      <c r="L115" s="25">
        <f t="shared" si="15"/>
        <v>0</v>
      </c>
      <c r="M115" s="28"/>
      <c r="N115" s="129" t="s">
        <v>214</v>
      </c>
      <c r="O115" s="129"/>
      <c r="P115" s="129"/>
    </row>
    <row r="116" spans="2:16" x14ac:dyDescent="0.25">
      <c r="C116" s="1" t="s">
        <v>58</v>
      </c>
      <c r="F116" s="46"/>
      <c r="H116" s="47"/>
      <c r="I116" s="39">
        <v>0</v>
      </c>
      <c r="J116" s="20"/>
      <c r="K116" s="43">
        <v>8.0296000000000006E-2</v>
      </c>
      <c r="L116" s="39">
        <f t="shared" ref="L116:L120" si="17">I116/(1-K116)</f>
        <v>0</v>
      </c>
      <c r="M116" s="40"/>
      <c r="N116" s="132"/>
      <c r="O116" s="132"/>
      <c r="P116" s="132"/>
    </row>
    <row r="117" spans="2:16" x14ac:dyDescent="0.25">
      <c r="B117" s="22"/>
      <c r="C117" s="22" t="s">
        <v>59</v>
      </c>
      <c r="D117" s="22"/>
      <c r="E117" s="22"/>
      <c r="F117" s="23"/>
      <c r="G117" s="22"/>
      <c r="H117" s="24"/>
      <c r="I117" s="25">
        <v>0</v>
      </c>
      <c r="J117" s="26"/>
      <c r="K117" s="27">
        <v>8.0296000000000006E-2</v>
      </c>
      <c r="L117" s="25">
        <f t="shared" si="17"/>
        <v>0</v>
      </c>
      <c r="M117" s="28"/>
      <c r="N117" s="129"/>
      <c r="O117" s="129"/>
      <c r="P117" s="129"/>
    </row>
    <row r="118" spans="2:16" x14ac:dyDescent="0.25">
      <c r="C118" s="1" t="s">
        <v>160</v>
      </c>
      <c r="F118" s="46"/>
      <c r="H118" s="47"/>
      <c r="I118" s="39">
        <v>12133</v>
      </c>
      <c r="J118" s="20"/>
      <c r="K118" s="43">
        <v>8.0296000000000006E-2</v>
      </c>
      <c r="L118" s="39">
        <f t="shared" si="17"/>
        <v>13192.287953515479</v>
      </c>
      <c r="M118" s="40"/>
      <c r="N118" s="132"/>
      <c r="O118" s="132"/>
      <c r="P118" s="132"/>
    </row>
    <row r="119" spans="2:16" x14ac:dyDescent="0.25">
      <c r="B119" s="22"/>
      <c r="C119" s="22" t="s">
        <v>60</v>
      </c>
      <c r="D119" s="22"/>
      <c r="E119" s="22"/>
      <c r="F119" s="23"/>
      <c r="G119" s="22"/>
      <c r="H119" s="24"/>
      <c r="I119" s="25">
        <v>0</v>
      </c>
      <c r="J119" s="26"/>
      <c r="K119" s="27">
        <v>8.0296000000000006E-2</v>
      </c>
      <c r="L119" s="25">
        <f t="shared" si="17"/>
        <v>0</v>
      </c>
      <c r="M119" s="28"/>
      <c r="N119" s="129"/>
      <c r="O119" s="129"/>
      <c r="P119" s="129"/>
    </row>
    <row r="120" spans="2:16" ht="15.75" thickBot="1" x14ac:dyDescent="0.3">
      <c r="C120" s="1" t="s">
        <v>103</v>
      </c>
      <c r="F120" s="46"/>
      <c r="H120" s="47"/>
      <c r="I120" s="39">
        <v>24043</v>
      </c>
      <c r="J120" s="20"/>
      <c r="K120" s="43">
        <v>8.0296000000000006E-2</v>
      </c>
      <c r="L120" s="39">
        <f t="shared" si="17"/>
        <v>26142.106590816176</v>
      </c>
      <c r="M120" s="40"/>
      <c r="N120" s="168" t="s">
        <v>222</v>
      </c>
      <c r="O120" s="168"/>
      <c r="P120" s="168"/>
    </row>
    <row r="121" spans="2:16" ht="15.75" thickBot="1" x14ac:dyDescent="0.3">
      <c r="B121" s="11" t="s">
        <v>61</v>
      </c>
      <c r="C121" s="14"/>
      <c r="D121" s="14"/>
      <c r="E121" s="14"/>
      <c r="F121" s="55"/>
      <c r="G121" s="14"/>
      <c r="H121" s="56"/>
      <c r="I121" s="53"/>
      <c r="J121" s="12"/>
      <c r="K121" s="54"/>
      <c r="L121" s="53">
        <f>SUM(L122:L125)</f>
        <v>54209.832728791007</v>
      </c>
      <c r="M121" s="53"/>
      <c r="N121" s="145"/>
      <c r="O121" s="145"/>
      <c r="P121" s="146"/>
    </row>
    <row r="122" spans="2:16" x14ac:dyDescent="0.25">
      <c r="C122" s="1" t="s">
        <v>124</v>
      </c>
      <c r="F122" s="46"/>
      <c r="H122" s="47"/>
      <c r="I122" s="39">
        <v>16522</v>
      </c>
      <c r="J122" s="20"/>
      <c r="K122" s="43">
        <v>8.0296000000000006E-2</v>
      </c>
      <c r="L122" s="39">
        <f t="shared" ref="L122:L124" si="18">I122/(1-K122)</f>
        <v>17964.47552690866</v>
      </c>
      <c r="M122" s="40"/>
      <c r="N122" s="147"/>
      <c r="O122" s="147"/>
      <c r="P122" s="147"/>
    </row>
    <row r="123" spans="2:16" x14ac:dyDescent="0.25">
      <c r="B123" s="22"/>
      <c r="C123" s="22" t="s">
        <v>62</v>
      </c>
      <c r="D123" s="22"/>
      <c r="E123" s="22"/>
      <c r="F123" s="23"/>
      <c r="G123" s="22"/>
      <c r="H123" s="24"/>
      <c r="I123" s="25">
        <v>0</v>
      </c>
      <c r="J123" s="26"/>
      <c r="K123" s="27">
        <v>8.0296000000000006E-2</v>
      </c>
      <c r="L123" s="25">
        <f t="shared" si="18"/>
        <v>0</v>
      </c>
      <c r="M123" s="28"/>
      <c r="N123" s="129" t="s">
        <v>207</v>
      </c>
      <c r="O123" s="129"/>
      <c r="P123" s="129"/>
    </row>
    <row r="124" spans="2:16" x14ac:dyDescent="0.25">
      <c r="C124" s="1" t="s">
        <v>154</v>
      </c>
      <c r="F124" s="46"/>
      <c r="H124" s="47"/>
      <c r="I124" s="39">
        <v>0</v>
      </c>
      <c r="J124" s="20"/>
      <c r="K124" s="43">
        <v>8.0296000000000006E-2</v>
      </c>
      <c r="L124" s="39">
        <f t="shared" si="18"/>
        <v>0</v>
      </c>
      <c r="M124" s="40"/>
      <c r="N124" s="132" t="s">
        <v>207</v>
      </c>
      <c r="O124" s="132"/>
      <c r="P124" s="132"/>
    </row>
    <row r="125" spans="2:16" ht="15.75" thickBot="1" x14ac:dyDescent="0.3">
      <c r="B125" s="22"/>
      <c r="C125" s="22" t="s">
        <v>103</v>
      </c>
      <c r="D125" s="22"/>
      <c r="E125" s="22"/>
      <c r="F125" s="23"/>
      <c r="G125" s="22"/>
      <c r="H125" s="24"/>
      <c r="I125" s="25">
        <v>33335</v>
      </c>
      <c r="J125" s="26"/>
      <c r="K125" s="27">
        <v>8.0296000000000006E-2</v>
      </c>
      <c r="L125" s="25">
        <f t="shared" ref="L125" si="19">I125/(1-K125)</f>
        <v>36245.357201882347</v>
      </c>
      <c r="M125" s="28"/>
      <c r="N125" s="130" t="s">
        <v>223</v>
      </c>
      <c r="O125" s="130"/>
      <c r="P125" s="130"/>
    </row>
    <row r="126" spans="2:16" ht="15.75" thickBot="1" x14ac:dyDescent="0.3">
      <c r="B126" s="11" t="s">
        <v>63</v>
      </c>
      <c r="C126" s="12"/>
      <c r="D126" s="12"/>
      <c r="E126" s="12"/>
      <c r="F126" s="51"/>
      <c r="G126" s="12"/>
      <c r="H126" s="52"/>
      <c r="I126" s="53"/>
      <c r="J126" s="12"/>
      <c r="K126" s="54"/>
      <c r="L126" s="53">
        <f>SUM(L127)</f>
        <v>0</v>
      </c>
      <c r="M126" s="53"/>
      <c r="N126" s="164"/>
      <c r="O126" s="164"/>
      <c r="P126" s="165"/>
    </row>
    <row r="127" spans="2:16" ht="15.75" thickBot="1" x14ac:dyDescent="0.3">
      <c r="B127" s="1">
        <v>114000</v>
      </c>
      <c r="C127" s="1" t="s">
        <v>64</v>
      </c>
      <c r="F127" s="46"/>
      <c r="H127" s="47"/>
      <c r="I127" s="39">
        <v>0</v>
      </c>
      <c r="J127" s="20"/>
      <c r="K127" s="43">
        <v>8.0296000000000006E-2</v>
      </c>
      <c r="L127" s="39">
        <f>I127/(1-K127)</f>
        <v>0</v>
      </c>
      <c r="M127" s="40"/>
      <c r="N127" s="145" t="s">
        <v>210</v>
      </c>
      <c r="O127" s="145"/>
      <c r="P127" s="145"/>
    </row>
    <row r="128" spans="2:16" ht="15.75" thickBot="1" x14ac:dyDescent="0.3">
      <c r="B128" s="11" t="s">
        <v>65</v>
      </c>
      <c r="C128" s="12"/>
      <c r="D128" s="12"/>
      <c r="E128" s="12"/>
      <c r="F128" s="51"/>
      <c r="G128" s="12"/>
      <c r="H128" s="52"/>
      <c r="I128" s="91"/>
      <c r="J128" s="12"/>
      <c r="K128" s="14"/>
      <c r="L128" s="53">
        <f>SUM(L129:L132)</f>
        <v>3519.6106573419274</v>
      </c>
      <c r="M128" s="53"/>
      <c r="N128" s="164"/>
      <c r="O128" s="164"/>
      <c r="P128" s="165"/>
    </row>
    <row r="129" spans="2:16" x14ac:dyDescent="0.25">
      <c r="C129" s="1" t="s">
        <v>136</v>
      </c>
      <c r="F129" s="46"/>
      <c r="H129" s="47"/>
      <c r="I129" s="39">
        <v>0</v>
      </c>
      <c r="J129" s="20"/>
      <c r="K129" s="43">
        <v>8.0296000000000006E-2</v>
      </c>
      <c r="L129" s="39">
        <f>I129/(1-K129)</f>
        <v>0</v>
      </c>
      <c r="M129" s="40"/>
      <c r="N129" s="147" t="s">
        <v>210</v>
      </c>
      <c r="O129" s="147"/>
      <c r="P129" s="147"/>
    </row>
    <row r="130" spans="2:16" x14ac:dyDescent="0.25">
      <c r="B130" s="22"/>
      <c r="C130" s="22" t="s">
        <v>137</v>
      </c>
      <c r="D130" s="22"/>
      <c r="E130" s="22"/>
      <c r="F130" s="23"/>
      <c r="G130" s="22"/>
      <c r="H130" s="24"/>
      <c r="I130" s="25">
        <v>3237</v>
      </c>
      <c r="J130" s="26"/>
      <c r="K130" s="27">
        <v>8.0296000000000006E-2</v>
      </c>
      <c r="L130" s="25">
        <f>I130/(1-K130)</f>
        <v>3519.6106573419274</v>
      </c>
      <c r="M130" s="28"/>
      <c r="N130" s="129" t="s">
        <v>207</v>
      </c>
      <c r="O130" s="129"/>
      <c r="P130" s="129"/>
    </row>
    <row r="131" spans="2:16" x14ac:dyDescent="0.25">
      <c r="C131" s="1" t="s">
        <v>166</v>
      </c>
      <c r="F131" s="46"/>
      <c r="H131" s="47"/>
      <c r="I131" s="39">
        <v>0</v>
      </c>
      <c r="J131" s="20"/>
      <c r="K131" s="43">
        <v>8.0296000000000006E-2</v>
      </c>
      <c r="L131" s="39"/>
      <c r="M131" s="40"/>
      <c r="N131" s="132" t="s">
        <v>210</v>
      </c>
      <c r="O131" s="132"/>
      <c r="P131" s="132"/>
    </row>
    <row r="132" spans="2:16" ht="15.75" thickBot="1" x14ac:dyDescent="0.3">
      <c r="B132" s="22"/>
      <c r="C132" s="22" t="s">
        <v>10</v>
      </c>
      <c r="D132" s="22"/>
      <c r="E132" s="22"/>
      <c r="F132" s="23"/>
      <c r="G132" s="22"/>
      <c r="H132" s="24"/>
      <c r="I132" s="25">
        <v>0</v>
      </c>
      <c r="J132" s="26"/>
      <c r="K132" s="27">
        <v>8.0296000000000006E-2</v>
      </c>
      <c r="L132" s="25">
        <f>I132/(1-K132)</f>
        <v>0</v>
      </c>
      <c r="M132" s="28"/>
      <c r="N132" s="130"/>
      <c r="O132" s="130"/>
      <c r="P132" s="130"/>
    </row>
    <row r="133" spans="2:16" ht="15.75" thickBot="1" x14ac:dyDescent="0.3">
      <c r="B133" s="11" t="s">
        <v>150</v>
      </c>
      <c r="C133" s="14"/>
      <c r="D133" s="14"/>
      <c r="E133" s="14"/>
      <c r="F133" s="55"/>
      <c r="G133" s="14"/>
      <c r="H133" s="56"/>
      <c r="I133" s="53"/>
      <c r="J133" s="12"/>
      <c r="K133" s="54"/>
      <c r="L133" s="53">
        <f>SUM(L134:L136)</f>
        <v>0</v>
      </c>
      <c r="M133" s="53"/>
      <c r="N133" s="145"/>
      <c r="O133" s="145"/>
      <c r="P133" s="146"/>
    </row>
    <row r="134" spans="2:16" x14ac:dyDescent="0.25">
      <c r="C134" s="1" t="s">
        <v>66</v>
      </c>
      <c r="F134" s="46"/>
      <c r="H134" s="47"/>
      <c r="I134" s="39">
        <v>0</v>
      </c>
      <c r="J134" s="20"/>
      <c r="K134" s="43">
        <v>8.0296000000000006E-2</v>
      </c>
      <c r="L134" s="39">
        <f t="shared" ref="L134:L136" si="20">I134/(1-K134)</f>
        <v>0</v>
      </c>
      <c r="M134" s="40"/>
      <c r="N134" s="147" t="s">
        <v>216</v>
      </c>
      <c r="O134" s="147"/>
      <c r="P134" s="147"/>
    </row>
    <row r="135" spans="2:16" x14ac:dyDescent="0.25">
      <c r="B135" s="22"/>
      <c r="C135" s="22" t="s">
        <v>157</v>
      </c>
      <c r="D135" s="22"/>
      <c r="E135" s="22"/>
      <c r="F135" s="23"/>
      <c r="G135" s="22"/>
      <c r="H135" s="24"/>
      <c r="I135" s="25">
        <v>0</v>
      </c>
      <c r="J135" s="26"/>
      <c r="K135" s="27">
        <v>8.0296000000000006E-2</v>
      </c>
      <c r="L135" s="25">
        <f t="shared" si="20"/>
        <v>0</v>
      </c>
      <c r="M135" s="28"/>
      <c r="N135" s="129" t="s">
        <v>216</v>
      </c>
      <c r="O135" s="129"/>
      <c r="P135" s="129"/>
    </row>
    <row r="136" spans="2:16" ht="15.75" thickBot="1" x14ac:dyDescent="0.3">
      <c r="C136" s="1" t="s">
        <v>103</v>
      </c>
      <c r="F136" s="46"/>
      <c r="H136" s="47"/>
      <c r="I136" s="39">
        <v>0</v>
      </c>
      <c r="J136" s="20"/>
      <c r="K136" s="43">
        <v>8.0296000000000006E-2</v>
      </c>
      <c r="L136" s="39">
        <f t="shared" si="20"/>
        <v>0</v>
      </c>
      <c r="M136" s="40"/>
      <c r="N136" s="168" t="s">
        <v>216</v>
      </c>
      <c r="O136" s="168"/>
      <c r="P136" s="168"/>
    </row>
    <row r="137" spans="2:16" ht="15.75" thickBot="1" x14ac:dyDescent="0.3">
      <c r="B137" s="11" t="s">
        <v>147</v>
      </c>
      <c r="C137" s="14"/>
      <c r="D137" s="14"/>
      <c r="E137" s="14"/>
      <c r="F137" s="55"/>
      <c r="G137" s="14"/>
      <c r="H137" s="56"/>
      <c r="I137" s="53"/>
      <c r="J137" s="12"/>
      <c r="K137" s="54"/>
      <c r="L137" s="53">
        <f>SUM(L138:L144)</f>
        <v>153643.99850386646</v>
      </c>
      <c r="M137" s="53"/>
      <c r="N137" s="145"/>
      <c r="O137" s="145"/>
      <c r="P137" s="146"/>
    </row>
    <row r="138" spans="2:16" x14ac:dyDescent="0.25">
      <c r="C138" s="1" t="s">
        <v>66</v>
      </c>
      <c r="F138" s="46"/>
      <c r="H138" s="47"/>
      <c r="I138" s="39">
        <v>0</v>
      </c>
      <c r="J138" s="20"/>
      <c r="K138" s="43">
        <v>8.0296000000000006E-2</v>
      </c>
      <c r="L138" s="39">
        <f t="shared" ref="L138:L144" si="21">I138/(1-K138)</f>
        <v>0</v>
      </c>
      <c r="M138" s="40"/>
      <c r="N138" s="147" t="s">
        <v>207</v>
      </c>
      <c r="O138" s="147"/>
      <c r="P138" s="147"/>
    </row>
    <row r="139" spans="2:16" x14ac:dyDescent="0.25">
      <c r="B139" s="22"/>
      <c r="C139" s="22" t="s">
        <v>196</v>
      </c>
      <c r="D139" s="22"/>
      <c r="E139" s="22"/>
      <c r="F139" s="23"/>
      <c r="G139" s="22"/>
      <c r="H139" s="24"/>
      <c r="I139" s="25">
        <v>0</v>
      </c>
      <c r="J139" s="26"/>
      <c r="K139" s="27">
        <v>8.0296000000000006E-2</v>
      </c>
      <c r="L139" s="25">
        <f t="shared" si="21"/>
        <v>0</v>
      </c>
      <c r="M139" s="28"/>
      <c r="N139" s="129" t="s">
        <v>207</v>
      </c>
      <c r="O139" s="129"/>
      <c r="P139" s="129"/>
    </row>
    <row r="140" spans="2:16" x14ac:dyDescent="0.25">
      <c r="C140" s="1" t="s">
        <v>197</v>
      </c>
      <c r="F140" s="46"/>
      <c r="H140" s="47"/>
      <c r="I140" s="39">
        <v>0</v>
      </c>
      <c r="J140" s="20"/>
      <c r="K140" s="43">
        <v>8.0296000000000006E-2</v>
      </c>
      <c r="L140" s="39">
        <f t="shared" si="21"/>
        <v>0</v>
      </c>
      <c r="M140" s="40"/>
      <c r="N140" s="132" t="s">
        <v>207</v>
      </c>
      <c r="O140" s="132"/>
      <c r="P140" s="132"/>
    </row>
    <row r="141" spans="2:16" x14ac:dyDescent="0.25">
      <c r="B141" s="22"/>
      <c r="C141" s="22" t="s">
        <v>198</v>
      </c>
      <c r="D141" s="22"/>
      <c r="E141" s="22"/>
      <c r="F141" s="23"/>
      <c r="G141" s="22"/>
      <c r="H141" s="24"/>
      <c r="I141" s="25">
        <v>0</v>
      </c>
      <c r="J141" s="26"/>
      <c r="K141" s="27">
        <v>8.0296000000000006E-2</v>
      </c>
      <c r="L141" s="25">
        <f t="shared" si="21"/>
        <v>0</v>
      </c>
      <c r="M141" s="28"/>
      <c r="N141" s="129" t="s">
        <v>207</v>
      </c>
      <c r="O141" s="129"/>
      <c r="P141" s="129"/>
    </row>
    <row r="142" spans="2:16" x14ac:dyDescent="0.25">
      <c r="B142" s="99"/>
      <c r="C142" s="99" t="s">
        <v>67</v>
      </c>
      <c r="D142" s="99"/>
      <c r="E142" s="99"/>
      <c r="F142" s="102"/>
      <c r="G142" s="99"/>
      <c r="H142" s="103"/>
      <c r="I142" s="104">
        <v>0</v>
      </c>
      <c r="J142" s="105"/>
      <c r="K142" s="106">
        <v>8.0296000000000006E-2</v>
      </c>
      <c r="L142" s="104">
        <f t="shared" si="21"/>
        <v>0</v>
      </c>
      <c r="M142" s="107"/>
      <c r="N142" s="131" t="s">
        <v>207</v>
      </c>
      <c r="O142" s="131"/>
      <c r="P142" s="131"/>
    </row>
    <row r="143" spans="2:16" x14ac:dyDescent="0.25">
      <c r="B143" s="22"/>
      <c r="C143" s="22" t="s">
        <v>79</v>
      </c>
      <c r="D143" s="22"/>
      <c r="E143" s="22"/>
      <c r="F143" s="23"/>
      <c r="G143" s="22"/>
      <c r="H143" s="24"/>
      <c r="I143" s="25">
        <v>0</v>
      </c>
      <c r="J143" s="26"/>
      <c r="K143" s="27">
        <v>8.0296000000000006E-2</v>
      </c>
      <c r="L143" s="25">
        <f t="shared" si="21"/>
        <v>0</v>
      </c>
      <c r="M143" s="28"/>
      <c r="N143" s="129" t="s">
        <v>207</v>
      </c>
      <c r="O143" s="129"/>
      <c r="P143" s="129"/>
    </row>
    <row r="144" spans="2:16" ht="15.75" thickBot="1" x14ac:dyDescent="0.3">
      <c r="B144" s="99"/>
      <c r="C144" s="99" t="s">
        <v>103</v>
      </c>
      <c r="D144" s="99"/>
      <c r="E144" s="99"/>
      <c r="F144" s="102"/>
      <c r="G144" s="99"/>
      <c r="H144" s="103"/>
      <c r="I144" s="104">
        <v>141307</v>
      </c>
      <c r="J144" s="105"/>
      <c r="K144" s="106">
        <v>8.0296000000000006E-2</v>
      </c>
      <c r="L144" s="104">
        <f t="shared" si="21"/>
        <v>153643.99850386646</v>
      </c>
      <c r="M144" s="107"/>
      <c r="N144" s="160"/>
      <c r="O144" s="160"/>
      <c r="P144" s="160"/>
    </row>
    <row r="145" spans="2:16" ht="15.75" thickBot="1" x14ac:dyDescent="0.3">
      <c r="B145" s="11" t="s">
        <v>148</v>
      </c>
      <c r="C145" s="14"/>
      <c r="D145" s="14"/>
      <c r="E145" s="14"/>
      <c r="F145" s="55"/>
      <c r="G145" s="14"/>
      <c r="H145" s="56"/>
      <c r="I145" s="53"/>
      <c r="J145" s="12"/>
      <c r="K145" s="54"/>
      <c r="L145" s="53">
        <f>SUM(L146:L151)</f>
        <v>292549.55942346668</v>
      </c>
      <c r="M145" s="53"/>
      <c r="N145" s="145"/>
      <c r="O145" s="145"/>
      <c r="P145" s="146"/>
    </row>
    <row r="146" spans="2:16" x14ac:dyDescent="0.25">
      <c r="C146" s="1" t="s">
        <v>66</v>
      </c>
      <c r="F146" s="46"/>
      <c r="H146" s="47"/>
      <c r="I146" s="39">
        <v>0</v>
      </c>
      <c r="J146" s="20"/>
      <c r="K146" s="43">
        <v>8.0296000000000006E-2</v>
      </c>
      <c r="L146" s="39">
        <f t="shared" ref="L146:L151" si="22">I146/(1-K146)</f>
        <v>0</v>
      </c>
      <c r="M146" s="40"/>
      <c r="N146" s="147" t="s">
        <v>207</v>
      </c>
      <c r="O146" s="147"/>
      <c r="P146" s="147"/>
    </row>
    <row r="147" spans="2:16" x14ac:dyDescent="0.25">
      <c r="B147" s="22"/>
      <c r="C147" s="22" t="s">
        <v>199</v>
      </c>
      <c r="D147" s="22"/>
      <c r="E147" s="22"/>
      <c r="F147" s="23"/>
      <c r="G147" s="22"/>
      <c r="H147" s="24"/>
      <c r="I147" s="25">
        <v>0</v>
      </c>
      <c r="J147" s="26"/>
      <c r="K147" s="27">
        <v>8.0296000000000006E-2</v>
      </c>
      <c r="L147" s="25">
        <f t="shared" si="22"/>
        <v>0</v>
      </c>
      <c r="M147" s="28"/>
      <c r="N147" s="129" t="s">
        <v>207</v>
      </c>
      <c r="O147" s="129"/>
      <c r="P147" s="129"/>
    </row>
    <row r="148" spans="2:16" x14ac:dyDescent="0.25">
      <c r="B148" s="99"/>
      <c r="C148" s="99" t="s">
        <v>79</v>
      </c>
      <c r="D148" s="99"/>
      <c r="E148" s="99"/>
      <c r="F148" s="102"/>
      <c r="G148" s="99"/>
      <c r="H148" s="103"/>
      <c r="I148" s="104">
        <v>0</v>
      </c>
      <c r="J148" s="105"/>
      <c r="K148" s="106">
        <v>8.0296000000000006E-2</v>
      </c>
      <c r="L148" s="104">
        <f t="shared" si="22"/>
        <v>0</v>
      </c>
      <c r="M148" s="107"/>
      <c r="N148" s="131" t="s">
        <v>207</v>
      </c>
      <c r="O148" s="131"/>
      <c r="P148" s="131"/>
    </row>
    <row r="149" spans="2:16" x14ac:dyDescent="0.25">
      <c r="B149" s="22"/>
      <c r="C149" s="22" t="s">
        <v>68</v>
      </c>
      <c r="D149" s="22"/>
      <c r="E149" s="22"/>
      <c r="F149" s="23"/>
      <c r="G149" s="22"/>
      <c r="H149" s="24"/>
      <c r="I149" s="25">
        <v>0</v>
      </c>
      <c r="J149" s="26"/>
      <c r="K149" s="27">
        <v>8.0296000000000006E-2</v>
      </c>
      <c r="L149" s="25">
        <f t="shared" si="22"/>
        <v>0</v>
      </c>
      <c r="M149" s="28"/>
      <c r="N149" s="129" t="s">
        <v>207</v>
      </c>
      <c r="O149" s="129"/>
      <c r="P149" s="129"/>
    </row>
    <row r="150" spans="2:16" x14ac:dyDescent="0.25">
      <c r="B150" s="99"/>
      <c r="C150" s="99" t="s">
        <v>69</v>
      </c>
      <c r="D150" s="99"/>
      <c r="E150" s="99"/>
      <c r="F150" s="102"/>
      <c r="G150" s="99"/>
      <c r="H150" s="103"/>
      <c r="I150" s="104">
        <v>0</v>
      </c>
      <c r="J150" s="105"/>
      <c r="K150" s="106">
        <v>8.0296000000000006E-2</v>
      </c>
      <c r="L150" s="104">
        <f t="shared" si="22"/>
        <v>0</v>
      </c>
      <c r="M150" s="107"/>
      <c r="N150" s="131" t="s">
        <v>207</v>
      </c>
      <c r="O150" s="131"/>
      <c r="P150" s="131"/>
    </row>
    <row r="151" spans="2:16" ht="15.75" thickBot="1" x14ac:dyDescent="0.3">
      <c r="B151" s="22"/>
      <c r="C151" s="22" t="s">
        <v>103</v>
      </c>
      <c r="D151" s="22"/>
      <c r="E151" s="22"/>
      <c r="F151" s="23"/>
      <c r="G151" s="22"/>
      <c r="H151" s="24"/>
      <c r="I151" s="25">
        <v>269059</v>
      </c>
      <c r="J151" s="26"/>
      <c r="K151" s="27">
        <v>8.0296000000000006E-2</v>
      </c>
      <c r="L151" s="25">
        <f t="shared" si="22"/>
        <v>292549.55942346668</v>
      </c>
      <c r="M151" s="28"/>
      <c r="N151" s="130"/>
      <c r="O151" s="130"/>
      <c r="P151" s="130"/>
    </row>
    <row r="152" spans="2:16" ht="15.75" thickBot="1" x14ac:dyDescent="0.3">
      <c r="B152" s="11" t="s">
        <v>149</v>
      </c>
      <c r="C152" s="12"/>
      <c r="D152" s="12"/>
      <c r="E152" s="12"/>
      <c r="F152" s="51"/>
      <c r="G152" s="12"/>
      <c r="H152" s="52"/>
      <c r="I152" s="53"/>
      <c r="J152" s="12"/>
      <c r="K152" s="54"/>
      <c r="L152" s="53">
        <f>SUM(L153:L159)</f>
        <v>250756.76522011432</v>
      </c>
      <c r="M152" s="53"/>
      <c r="N152" s="164"/>
      <c r="O152" s="164"/>
      <c r="P152" s="165"/>
    </row>
    <row r="153" spans="2:16" x14ac:dyDescent="0.25">
      <c r="C153" s="1" t="s">
        <v>70</v>
      </c>
      <c r="F153" s="46"/>
      <c r="H153" s="47"/>
      <c r="I153" s="39">
        <v>0</v>
      </c>
      <c r="J153" s="20"/>
      <c r="K153" s="43">
        <v>8.0296000000000006E-2</v>
      </c>
      <c r="L153" s="39">
        <f t="shared" ref="L153:L159" si="23">I153/(1-K153)</f>
        <v>0</v>
      </c>
      <c r="M153" s="40"/>
      <c r="N153" s="147" t="s">
        <v>207</v>
      </c>
      <c r="O153" s="147"/>
      <c r="P153" s="147"/>
    </row>
    <row r="154" spans="2:16" x14ac:dyDescent="0.25">
      <c r="B154" s="22"/>
      <c r="C154" s="22" t="s">
        <v>71</v>
      </c>
      <c r="D154" s="22"/>
      <c r="E154" s="22"/>
      <c r="F154" s="23"/>
      <c r="G154" s="22"/>
      <c r="H154" s="24"/>
      <c r="I154" s="25">
        <v>0</v>
      </c>
      <c r="J154" s="26"/>
      <c r="K154" s="27">
        <v>8.0296000000000006E-2</v>
      </c>
      <c r="L154" s="25">
        <f t="shared" si="23"/>
        <v>0</v>
      </c>
      <c r="M154" s="28"/>
      <c r="N154" s="129" t="s">
        <v>207</v>
      </c>
      <c r="O154" s="129"/>
      <c r="P154" s="129"/>
    </row>
    <row r="155" spans="2:16" x14ac:dyDescent="0.25">
      <c r="C155" s="1" t="s">
        <v>72</v>
      </c>
      <c r="F155" s="46"/>
      <c r="H155" s="47"/>
      <c r="I155" s="39">
        <v>0</v>
      </c>
      <c r="J155" s="20"/>
      <c r="K155" s="43">
        <v>8.0296000000000006E-2</v>
      </c>
      <c r="L155" s="39">
        <f t="shared" si="23"/>
        <v>0</v>
      </c>
      <c r="M155" s="40"/>
      <c r="N155" s="132" t="s">
        <v>207</v>
      </c>
      <c r="O155" s="132"/>
      <c r="P155" s="132"/>
    </row>
    <row r="156" spans="2:16" x14ac:dyDescent="0.25">
      <c r="B156" s="22"/>
      <c r="C156" s="22" t="s">
        <v>134</v>
      </c>
      <c r="D156" s="22"/>
      <c r="E156" s="22"/>
      <c r="F156" s="23"/>
      <c r="G156" s="22"/>
      <c r="H156" s="24"/>
      <c r="I156" s="25">
        <v>0</v>
      </c>
      <c r="J156" s="26"/>
      <c r="K156" s="27">
        <v>8.0296000000000006E-2</v>
      </c>
      <c r="L156" s="25">
        <f t="shared" si="23"/>
        <v>0</v>
      </c>
      <c r="M156" s="28"/>
      <c r="N156" s="129" t="s">
        <v>207</v>
      </c>
      <c r="O156" s="129"/>
      <c r="P156" s="129"/>
    </row>
    <row r="157" spans="2:16" x14ac:dyDescent="0.25">
      <c r="C157" s="1" t="s">
        <v>135</v>
      </c>
      <c r="F157" s="46"/>
      <c r="H157" s="47"/>
      <c r="I157" s="39">
        <v>0</v>
      </c>
      <c r="J157" s="20"/>
      <c r="K157" s="43">
        <v>8.0296000000000006E-2</v>
      </c>
      <c r="L157" s="39">
        <f t="shared" ref="L157" si="24">I157/(1-K157)</f>
        <v>0</v>
      </c>
      <c r="M157" s="40"/>
      <c r="N157" s="132" t="s">
        <v>207</v>
      </c>
      <c r="O157" s="132"/>
      <c r="P157" s="132"/>
    </row>
    <row r="158" spans="2:16" x14ac:dyDescent="0.25">
      <c r="C158" s="1" t="s">
        <v>141</v>
      </c>
      <c r="F158" s="46"/>
      <c r="H158" s="47"/>
      <c r="I158" s="39">
        <v>0</v>
      </c>
      <c r="J158" s="20"/>
      <c r="K158" s="43">
        <v>8.0296000000000006E-2</v>
      </c>
      <c r="L158" s="39">
        <f t="shared" si="23"/>
        <v>0</v>
      </c>
      <c r="M158" s="40"/>
      <c r="N158" s="132" t="s">
        <v>207</v>
      </c>
      <c r="O158" s="132"/>
      <c r="P158" s="132"/>
    </row>
    <row r="159" spans="2:16" ht="15.75" thickBot="1" x14ac:dyDescent="0.3">
      <c r="B159" s="22"/>
      <c r="C159" s="22" t="s">
        <v>103</v>
      </c>
      <c r="D159" s="22"/>
      <c r="E159" s="22"/>
      <c r="F159" s="23"/>
      <c r="G159" s="22"/>
      <c r="H159" s="24"/>
      <c r="I159" s="25">
        <v>230622</v>
      </c>
      <c r="J159" s="26"/>
      <c r="K159" s="27">
        <v>8.0296000000000006E-2</v>
      </c>
      <c r="L159" s="25">
        <f t="shared" si="23"/>
        <v>250756.76522011432</v>
      </c>
      <c r="M159" s="28"/>
      <c r="N159" s="130" t="s">
        <v>207</v>
      </c>
      <c r="O159" s="130"/>
      <c r="P159" s="130"/>
    </row>
    <row r="160" spans="2:16" ht="15.75" thickBot="1" x14ac:dyDescent="0.3">
      <c r="B160" s="11" t="s">
        <v>11</v>
      </c>
      <c r="C160" s="14"/>
      <c r="D160" s="14"/>
      <c r="E160" s="14"/>
      <c r="F160" s="55"/>
      <c r="G160" s="14"/>
      <c r="H160" s="56"/>
      <c r="I160" s="53"/>
      <c r="J160" s="12"/>
      <c r="K160" s="54"/>
      <c r="L160" s="53">
        <f>SUM(L161:L166)</f>
        <v>376686.41214999609</v>
      </c>
      <c r="M160" s="53"/>
      <c r="N160" s="145"/>
      <c r="O160" s="145"/>
      <c r="P160" s="146"/>
    </row>
    <row r="161" spans="2:16" ht="14.1" customHeight="1" x14ac:dyDescent="0.25">
      <c r="C161" s="1" t="s">
        <v>12</v>
      </c>
      <c r="F161" s="46"/>
      <c r="H161" s="47"/>
      <c r="I161" s="39">
        <v>0</v>
      </c>
      <c r="J161" s="20"/>
      <c r="K161" s="43">
        <v>8.0296000000000006E-2</v>
      </c>
      <c r="L161" s="40">
        <f t="shared" ref="L161:L166" si="25">I161/(1-K161)</f>
        <v>0</v>
      </c>
      <c r="M161" s="40"/>
      <c r="N161" s="147" t="s">
        <v>212</v>
      </c>
      <c r="O161" s="147"/>
      <c r="P161" s="147"/>
    </row>
    <row r="162" spans="2:16" ht="12.6" customHeight="1" x14ac:dyDescent="0.25">
      <c r="B162" s="22"/>
      <c r="C162" s="22" t="s">
        <v>13</v>
      </c>
      <c r="D162" s="22"/>
      <c r="E162" s="22"/>
      <c r="F162" s="23"/>
      <c r="G162" s="22"/>
      <c r="H162" s="24"/>
      <c r="I162" s="25">
        <v>0</v>
      </c>
      <c r="J162" s="26"/>
      <c r="K162" s="27">
        <v>8.0296000000000006E-2</v>
      </c>
      <c r="L162" s="28">
        <f t="shared" si="25"/>
        <v>0</v>
      </c>
      <c r="M162" s="28"/>
      <c r="N162" s="129" t="s">
        <v>212</v>
      </c>
      <c r="O162" s="129"/>
      <c r="P162" s="129"/>
    </row>
    <row r="163" spans="2:16" ht="15.6" customHeight="1" x14ac:dyDescent="0.25">
      <c r="C163" s="1" t="s">
        <v>131</v>
      </c>
      <c r="F163" s="46"/>
      <c r="H163" s="47"/>
      <c r="I163" s="39">
        <v>0</v>
      </c>
      <c r="J163" s="20"/>
      <c r="K163" s="43">
        <v>8.0296000000000006E-2</v>
      </c>
      <c r="L163" s="40">
        <f t="shared" si="25"/>
        <v>0</v>
      </c>
      <c r="M163" s="40"/>
      <c r="N163" s="132" t="s">
        <v>212</v>
      </c>
      <c r="O163" s="132"/>
      <c r="P163" s="132"/>
    </row>
    <row r="164" spans="2:16" ht="15.6" customHeight="1" x14ac:dyDescent="0.25">
      <c r="B164" s="22"/>
      <c r="C164" s="22" t="s">
        <v>132</v>
      </c>
      <c r="D164" s="22"/>
      <c r="E164" s="22"/>
      <c r="F164" s="23"/>
      <c r="G164" s="22"/>
      <c r="H164" s="24"/>
      <c r="I164" s="25">
        <v>0</v>
      </c>
      <c r="J164" s="26"/>
      <c r="K164" s="27">
        <v>8.0296000000000006E-2</v>
      </c>
      <c r="L164" s="28">
        <f t="shared" si="25"/>
        <v>0</v>
      </c>
      <c r="M164" s="28"/>
      <c r="N164" s="129" t="s">
        <v>212</v>
      </c>
      <c r="O164" s="129"/>
      <c r="P164" s="129"/>
    </row>
    <row r="165" spans="2:16" ht="15" customHeight="1" x14ac:dyDescent="0.25">
      <c r="C165" s="1" t="s">
        <v>14</v>
      </c>
      <c r="F165" s="46"/>
      <c r="H165" s="47"/>
      <c r="I165" s="39">
        <v>0</v>
      </c>
      <c r="J165" s="20"/>
      <c r="K165" s="43">
        <v>8.0296000000000006E-2</v>
      </c>
      <c r="L165" s="40">
        <f t="shared" si="25"/>
        <v>0</v>
      </c>
      <c r="M165" s="40"/>
      <c r="N165" s="132" t="s">
        <v>212</v>
      </c>
      <c r="O165" s="132"/>
      <c r="P165" s="132"/>
    </row>
    <row r="166" spans="2:16" ht="15.75" thickBot="1" x14ac:dyDescent="0.3">
      <c r="B166" s="22"/>
      <c r="C166" s="22" t="s">
        <v>10</v>
      </c>
      <c r="D166" s="22"/>
      <c r="E166" s="22"/>
      <c r="F166" s="23"/>
      <c r="G166" s="22"/>
      <c r="H166" s="24"/>
      <c r="I166" s="25">
        <v>346440</v>
      </c>
      <c r="J166" s="26"/>
      <c r="K166" s="27">
        <v>8.0296000000000006E-2</v>
      </c>
      <c r="L166" s="28">
        <f t="shared" si="25"/>
        <v>376686.41214999609</v>
      </c>
      <c r="M166" s="28"/>
      <c r="N166" s="129"/>
      <c r="O166" s="129"/>
      <c r="P166" s="129"/>
    </row>
    <row r="167" spans="2:16" ht="15.75" thickBot="1" x14ac:dyDescent="0.3">
      <c r="B167" s="92"/>
      <c r="C167" s="12" t="s">
        <v>15</v>
      </c>
      <c r="D167" s="14"/>
      <c r="E167" s="14"/>
      <c r="F167" s="55"/>
      <c r="G167" s="14"/>
      <c r="H167" s="56"/>
      <c r="I167" s="53"/>
      <c r="J167" s="12"/>
      <c r="K167" s="54"/>
      <c r="L167" s="53">
        <f>SUM(L168:L185)</f>
        <v>0</v>
      </c>
      <c r="M167" s="53"/>
      <c r="N167" s="145"/>
      <c r="O167" s="145"/>
      <c r="P167" s="146"/>
    </row>
    <row r="168" spans="2:16" ht="20.100000000000001" customHeight="1" x14ac:dyDescent="0.25">
      <c r="B168" s="22"/>
      <c r="C168" s="49" t="s">
        <v>133</v>
      </c>
      <c r="D168" s="22"/>
      <c r="E168" s="22"/>
      <c r="F168" s="23"/>
      <c r="G168" s="22"/>
      <c r="H168" s="24"/>
      <c r="I168" s="25">
        <v>0</v>
      </c>
      <c r="J168" s="26"/>
      <c r="K168" s="27">
        <v>8.0296000000000006E-2</v>
      </c>
      <c r="L168" s="28">
        <f t="shared" ref="L168" si="26">I168/(1-K168)</f>
        <v>0</v>
      </c>
      <c r="M168" s="28"/>
      <c r="N168" s="128" t="s">
        <v>212</v>
      </c>
      <c r="O168" s="128"/>
      <c r="P168" s="128"/>
    </row>
    <row r="169" spans="2:16" ht="15" customHeight="1" x14ac:dyDescent="0.25">
      <c r="C169" s="48" t="s">
        <v>16</v>
      </c>
      <c r="F169" s="46"/>
      <c r="H169" s="47"/>
      <c r="I169" s="39">
        <v>0</v>
      </c>
      <c r="J169" s="20"/>
      <c r="K169" s="43">
        <v>8.0296000000000006E-2</v>
      </c>
      <c r="L169" s="40">
        <f t="shared" ref="L169:L185" si="27">I169/(1-K169)</f>
        <v>0</v>
      </c>
      <c r="M169" s="40"/>
      <c r="N169" s="132" t="s">
        <v>212</v>
      </c>
      <c r="O169" s="132"/>
      <c r="P169" s="132"/>
    </row>
    <row r="170" spans="2:16" ht="17.100000000000001" customHeight="1" x14ac:dyDescent="0.25">
      <c r="B170" s="22"/>
      <c r="C170" s="49" t="s">
        <v>17</v>
      </c>
      <c r="D170" s="22"/>
      <c r="E170" s="22"/>
      <c r="F170" s="23"/>
      <c r="G170" s="22"/>
      <c r="H170" s="24"/>
      <c r="I170" s="25">
        <v>0</v>
      </c>
      <c r="J170" s="26"/>
      <c r="K170" s="27">
        <v>8.0296000000000006E-2</v>
      </c>
      <c r="L170" s="28">
        <f t="shared" si="27"/>
        <v>0</v>
      </c>
      <c r="M170" s="28"/>
      <c r="N170" s="129" t="s">
        <v>212</v>
      </c>
      <c r="O170" s="129"/>
      <c r="P170" s="129"/>
    </row>
    <row r="171" spans="2:16" ht="18.600000000000001" customHeight="1" x14ac:dyDescent="0.25">
      <c r="C171" s="48" t="s">
        <v>18</v>
      </c>
      <c r="F171" s="46"/>
      <c r="H171" s="47"/>
      <c r="I171" s="39">
        <v>0</v>
      </c>
      <c r="J171" s="20"/>
      <c r="K171" s="43">
        <v>8.0296000000000006E-2</v>
      </c>
      <c r="L171" s="40">
        <f t="shared" si="27"/>
        <v>0</v>
      </c>
      <c r="M171" s="40"/>
      <c r="N171" s="132" t="s">
        <v>212</v>
      </c>
      <c r="O171" s="132"/>
      <c r="P171" s="132"/>
    </row>
    <row r="172" spans="2:16" ht="12.6" customHeight="1" x14ac:dyDescent="0.25">
      <c r="B172" s="22"/>
      <c r="C172" s="49" t="s">
        <v>19</v>
      </c>
      <c r="D172" s="22"/>
      <c r="E172" s="22"/>
      <c r="F172" s="23"/>
      <c r="G172" s="22"/>
      <c r="H172" s="24"/>
      <c r="I172" s="25">
        <v>0</v>
      </c>
      <c r="J172" s="26"/>
      <c r="K172" s="27">
        <v>8.0296000000000006E-2</v>
      </c>
      <c r="L172" s="28">
        <f t="shared" si="27"/>
        <v>0</v>
      </c>
      <c r="M172" s="28"/>
      <c r="N172" s="129" t="s">
        <v>212</v>
      </c>
      <c r="O172" s="129"/>
      <c r="P172" s="129"/>
    </row>
    <row r="173" spans="2:16" ht="17.45" customHeight="1" x14ac:dyDescent="0.25">
      <c r="C173" s="48" t="s">
        <v>20</v>
      </c>
      <c r="F173" s="46"/>
      <c r="H173" s="47"/>
      <c r="I173" s="39">
        <v>0</v>
      </c>
      <c r="J173" s="20"/>
      <c r="K173" s="43">
        <v>8.0296000000000006E-2</v>
      </c>
      <c r="L173" s="40">
        <f t="shared" si="27"/>
        <v>0</v>
      </c>
      <c r="M173" s="40"/>
      <c r="N173" s="132" t="s">
        <v>210</v>
      </c>
      <c r="O173" s="132"/>
      <c r="P173" s="132"/>
    </row>
    <row r="174" spans="2:16" ht="12" customHeight="1" x14ac:dyDescent="0.25">
      <c r="B174" s="22"/>
      <c r="C174" s="49" t="s">
        <v>21</v>
      </c>
      <c r="D174" s="22"/>
      <c r="E174" s="22"/>
      <c r="F174" s="23"/>
      <c r="G174" s="22"/>
      <c r="H174" s="24"/>
      <c r="I174" s="25">
        <v>0</v>
      </c>
      <c r="J174" s="26"/>
      <c r="K174" s="27">
        <v>8.0296000000000006E-2</v>
      </c>
      <c r="L174" s="28">
        <f t="shared" si="27"/>
        <v>0</v>
      </c>
      <c r="M174" s="28"/>
      <c r="N174" s="129" t="s">
        <v>212</v>
      </c>
      <c r="O174" s="129"/>
      <c r="P174" s="129"/>
    </row>
    <row r="175" spans="2:16" ht="15" customHeight="1" x14ac:dyDescent="0.25">
      <c r="C175" s="48" t="s">
        <v>22</v>
      </c>
      <c r="F175" s="46"/>
      <c r="H175" s="47"/>
      <c r="I175" s="39">
        <v>0</v>
      </c>
      <c r="J175" s="20"/>
      <c r="K175" s="43">
        <v>8.0296000000000006E-2</v>
      </c>
      <c r="L175" s="40">
        <f t="shared" si="27"/>
        <v>0</v>
      </c>
      <c r="M175" s="40"/>
      <c r="N175" s="132" t="s">
        <v>212</v>
      </c>
      <c r="O175" s="132"/>
      <c r="P175" s="132"/>
    </row>
    <row r="176" spans="2:16" ht="17.100000000000001" customHeight="1" x14ac:dyDescent="0.25">
      <c r="B176" s="22"/>
      <c r="C176" s="49" t="s">
        <v>23</v>
      </c>
      <c r="D176" s="22"/>
      <c r="E176" s="22"/>
      <c r="F176" s="23"/>
      <c r="G176" s="22"/>
      <c r="H176" s="24"/>
      <c r="I176" s="25">
        <v>0</v>
      </c>
      <c r="J176" s="26"/>
      <c r="K176" s="27">
        <v>8.0296000000000006E-2</v>
      </c>
      <c r="L176" s="28">
        <f t="shared" si="27"/>
        <v>0</v>
      </c>
      <c r="M176" s="28"/>
      <c r="N176" s="129" t="s">
        <v>210</v>
      </c>
      <c r="O176" s="129"/>
      <c r="P176" s="129"/>
    </row>
    <row r="177" spans="2:16" ht="12.95" customHeight="1" x14ac:dyDescent="0.25">
      <c r="C177" s="48" t="s">
        <v>24</v>
      </c>
      <c r="F177" s="46"/>
      <c r="H177" s="47"/>
      <c r="I177" s="39">
        <v>0</v>
      </c>
      <c r="J177" s="20"/>
      <c r="K177" s="43">
        <v>8.0296000000000006E-2</v>
      </c>
      <c r="L177" s="40">
        <f t="shared" si="27"/>
        <v>0</v>
      </c>
      <c r="M177" s="40"/>
      <c r="N177" s="132" t="s">
        <v>212</v>
      </c>
      <c r="O177" s="132"/>
      <c r="P177" s="132"/>
    </row>
    <row r="178" spans="2:16" ht="15.95" customHeight="1" x14ac:dyDescent="0.25">
      <c r="B178" s="22"/>
      <c r="C178" s="49" t="s">
        <v>139</v>
      </c>
      <c r="D178" s="22"/>
      <c r="E178" s="22"/>
      <c r="F178" s="23"/>
      <c r="G178" s="22"/>
      <c r="H178" s="24"/>
      <c r="I178" s="25">
        <v>0</v>
      </c>
      <c r="J178" s="26"/>
      <c r="K178" s="27">
        <v>8.0296000000000006E-2</v>
      </c>
      <c r="L178" s="28">
        <f t="shared" si="27"/>
        <v>0</v>
      </c>
      <c r="M178" s="28"/>
      <c r="N178" s="129" t="s">
        <v>212</v>
      </c>
      <c r="O178" s="129"/>
      <c r="P178" s="129"/>
    </row>
    <row r="179" spans="2:16" ht="18.600000000000001" customHeight="1" x14ac:dyDescent="0.25">
      <c r="C179" s="48" t="s">
        <v>138</v>
      </c>
      <c r="F179" s="46"/>
      <c r="H179" s="47"/>
      <c r="I179" s="39">
        <v>0</v>
      </c>
      <c r="J179" s="20"/>
      <c r="K179" s="43">
        <v>8.0296000000000006E-2</v>
      </c>
      <c r="L179" s="40">
        <f t="shared" si="27"/>
        <v>0</v>
      </c>
      <c r="M179" s="40"/>
      <c r="N179" s="132" t="s">
        <v>213</v>
      </c>
      <c r="O179" s="132"/>
      <c r="P179" s="132"/>
    </row>
    <row r="180" spans="2:16" ht="17.45" customHeight="1" x14ac:dyDescent="0.25">
      <c r="B180" s="22"/>
      <c r="C180" s="49" t="s">
        <v>140</v>
      </c>
      <c r="D180" s="22"/>
      <c r="E180" s="22"/>
      <c r="F180" s="23"/>
      <c r="G180" s="22"/>
      <c r="H180" s="24"/>
      <c r="I180" s="25">
        <v>0</v>
      </c>
      <c r="J180" s="26"/>
      <c r="K180" s="27">
        <v>8.0296000000000006E-2</v>
      </c>
      <c r="L180" s="28">
        <f t="shared" ref="L180" si="28">I180/(1-K180)</f>
        <v>0</v>
      </c>
      <c r="M180" s="28"/>
      <c r="N180" s="129" t="s">
        <v>213</v>
      </c>
      <c r="O180" s="129"/>
      <c r="P180" s="129"/>
    </row>
    <row r="181" spans="2:16" ht="15.95" customHeight="1" x14ac:dyDescent="0.25">
      <c r="C181" s="48" t="s">
        <v>142</v>
      </c>
      <c r="F181" s="46"/>
      <c r="H181" s="47"/>
      <c r="I181" s="39">
        <v>0</v>
      </c>
      <c r="J181" s="20"/>
      <c r="K181" s="43">
        <v>8.0296000000000006E-2</v>
      </c>
      <c r="L181" s="40">
        <f t="shared" si="27"/>
        <v>0</v>
      </c>
      <c r="M181" s="40"/>
      <c r="N181" s="132" t="s">
        <v>212</v>
      </c>
      <c r="O181" s="132"/>
      <c r="P181" s="132"/>
    </row>
    <row r="182" spans="2:16" ht="16.5" customHeight="1" x14ac:dyDescent="0.25">
      <c r="B182" s="22"/>
      <c r="C182" s="49" t="s">
        <v>143</v>
      </c>
      <c r="D182" s="22"/>
      <c r="E182" s="22"/>
      <c r="F182" s="23"/>
      <c r="G182" s="22"/>
      <c r="H182" s="24"/>
      <c r="I182" s="25">
        <v>0</v>
      </c>
      <c r="J182" s="26"/>
      <c r="K182" s="27">
        <v>8.0296000000000006E-2</v>
      </c>
      <c r="L182" s="28">
        <f t="shared" ref="L182:L183" si="29">I182/(1-K182)</f>
        <v>0</v>
      </c>
      <c r="M182" s="28"/>
      <c r="N182" s="129" t="s">
        <v>212</v>
      </c>
      <c r="O182" s="129"/>
      <c r="P182" s="129"/>
    </row>
    <row r="183" spans="2:16" ht="15.6" customHeight="1" x14ac:dyDescent="0.25">
      <c r="C183" s="48" t="s">
        <v>144</v>
      </c>
      <c r="F183" s="46"/>
      <c r="H183" s="47"/>
      <c r="I183" s="39">
        <v>0</v>
      </c>
      <c r="J183" s="20"/>
      <c r="K183" s="43">
        <v>8.0296000000000006E-2</v>
      </c>
      <c r="L183" s="40">
        <f t="shared" si="29"/>
        <v>0</v>
      </c>
      <c r="M183" s="40"/>
      <c r="N183" s="132" t="s">
        <v>212</v>
      </c>
      <c r="O183" s="132"/>
      <c r="P183" s="132"/>
    </row>
    <row r="184" spans="2:16" ht="21" customHeight="1" x14ac:dyDescent="0.25">
      <c r="B184" s="22"/>
      <c r="C184" s="49" t="s">
        <v>145</v>
      </c>
      <c r="D184" s="22"/>
      <c r="E184" s="22"/>
      <c r="F184" s="23"/>
      <c r="G184" s="22"/>
      <c r="H184" s="24"/>
      <c r="I184" s="25">
        <v>0</v>
      </c>
      <c r="J184" s="26"/>
      <c r="K184" s="27">
        <v>8.0296000000000006E-2</v>
      </c>
      <c r="L184" s="28">
        <f t="shared" ref="L184" si="30">I184/(1-K184)</f>
        <v>0</v>
      </c>
      <c r="M184" s="28"/>
      <c r="N184" s="129" t="s">
        <v>212</v>
      </c>
      <c r="O184" s="129"/>
      <c r="P184" s="129"/>
    </row>
    <row r="185" spans="2:16" ht="15.95" customHeight="1" thickBot="1" x14ac:dyDescent="0.3">
      <c r="C185" s="48" t="s">
        <v>146</v>
      </c>
      <c r="F185" s="46"/>
      <c r="H185" s="47"/>
      <c r="I185" s="39">
        <v>0</v>
      </c>
      <c r="J185" s="20"/>
      <c r="K185" s="43">
        <v>8.0296000000000006E-2</v>
      </c>
      <c r="L185" s="40">
        <f t="shared" si="27"/>
        <v>0</v>
      </c>
      <c r="M185" s="40"/>
      <c r="N185" s="168" t="s">
        <v>212</v>
      </c>
      <c r="O185" s="168"/>
      <c r="P185" s="168"/>
    </row>
    <row r="186" spans="2:16" ht="15.75" thickBot="1" x14ac:dyDescent="0.3">
      <c r="B186" s="92"/>
      <c r="C186" s="12" t="s">
        <v>25</v>
      </c>
      <c r="D186" s="14"/>
      <c r="E186" s="14"/>
      <c r="F186" s="55"/>
      <c r="G186" s="14"/>
      <c r="H186" s="56"/>
      <c r="I186" s="53"/>
      <c r="J186" s="12"/>
      <c r="K186" s="54"/>
      <c r="L186" s="53">
        <f>SUM(L187:L192)</f>
        <v>17147.90845750372</v>
      </c>
      <c r="M186" s="53"/>
      <c r="N186" s="145"/>
      <c r="O186" s="145"/>
      <c r="P186" s="146"/>
    </row>
    <row r="187" spans="2:16" x14ac:dyDescent="0.25">
      <c r="C187" s="48" t="s">
        <v>130</v>
      </c>
      <c r="F187" s="46"/>
      <c r="H187" s="47"/>
      <c r="I187" s="39">
        <v>0</v>
      </c>
      <c r="J187" s="20"/>
      <c r="K187" s="43">
        <v>8.0296000000000006E-2</v>
      </c>
      <c r="L187" s="40">
        <f t="shared" ref="L187:L192" si="31">I187/(1-K187)</f>
        <v>0</v>
      </c>
      <c r="M187" s="40"/>
      <c r="N187" s="147" t="s">
        <v>214</v>
      </c>
      <c r="O187" s="147"/>
      <c r="P187" s="147"/>
    </row>
    <row r="188" spans="2:16" x14ac:dyDescent="0.25">
      <c r="B188" s="22"/>
      <c r="C188" s="49" t="s">
        <v>26</v>
      </c>
      <c r="D188" s="22"/>
      <c r="E188" s="22"/>
      <c r="F188" s="23"/>
      <c r="G188" s="22"/>
      <c r="H188" s="24"/>
      <c r="I188" s="25">
        <v>0</v>
      </c>
      <c r="J188" s="26"/>
      <c r="K188" s="27">
        <v>8.0296000000000006E-2</v>
      </c>
      <c r="L188" s="28">
        <f t="shared" si="31"/>
        <v>0</v>
      </c>
      <c r="M188" s="28"/>
      <c r="N188" s="129" t="s">
        <v>215</v>
      </c>
      <c r="O188" s="129"/>
      <c r="P188" s="129"/>
    </row>
    <row r="189" spans="2:16" x14ac:dyDescent="0.25">
      <c r="C189" s="48" t="s">
        <v>129</v>
      </c>
      <c r="F189" s="46"/>
      <c r="H189" s="47"/>
      <c r="I189" s="39">
        <v>15771</v>
      </c>
      <c r="J189" s="20"/>
      <c r="K189" s="43">
        <v>8.0296000000000006E-2</v>
      </c>
      <c r="L189" s="40">
        <f t="shared" si="31"/>
        <v>17147.90845750372</v>
      </c>
      <c r="M189" s="40"/>
      <c r="N189" s="132"/>
      <c r="O189" s="132"/>
      <c r="P189" s="132"/>
    </row>
    <row r="190" spans="2:16" x14ac:dyDescent="0.25">
      <c r="B190" s="22"/>
      <c r="C190" s="49" t="s">
        <v>127</v>
      </c>
      <c r="D190" s="22"/>
      <c r="E190" s="22"/>
      <c r="F190" s="23"/>
      <c r="G190" s="22"/>
      <c r="H190" s="24"/>
      <c r="I190" s="25">
        <v>0</v>
      </c>
      <c r="J190" s="26"/>
      <c r="K190" s="27">
        <v>8.0296000000000006E-2</v>
      </c>
      <c r="L190" s="28">
        <f t="shared" si="31"/>
        <v>0</v>
      </c>
      <c r="M190" s="28"/>
      <c r="N190" s="129" t="s">
        <v>214</v>
      </c>
      <c r="O190" s="129"/>
      <c r="P190" s="129"/>
    </row>
    <row r="191" spans="2:16" x14ac:dyDescent="0.25">
      <c r="C191" s="48" t="s">
        <v>126</v>
      </c>
      <c r="F191" s="46"/>
      <c r="H191" s="47"/>
      <c r="I191" s="39">
        <v>0</v>
      </c>
      <c r="J191" s="20"/>
      <c r="K191" s="43">
        <v>8.0296000000000006E-2</v>
      </c>
      <c r="L191" s="40">
        <f t="shared" si="31"/>
        <v>0</v>
      </c>
      <c r="M191" s="40"/>
      <c r="N191" s="132" t="s">
        <v>214</v>
      </c>
      <c r="O191" s="132"/>
      <c r="P191" s="132"/>
    </row>
    <row r="192" spans="2:16" ht="15.75" thickBot="1" x14ac:dyDescent="0.3">
      <c r="B192" s="22"/>
      <c r="C192" s="49" t="s">
        <v>169</v>
      </c>
      <c r="D192" s="22"/>
      <c r="E192" s="22"/>
      <c r="F192" s="23"/>
      <c r="G192" s="22"/>
      <c r="H192" s="24"/>
      <c r="I192" s="25">
        <v>0</v>
      </c>
      <c r="J192" s="26"/>
      <c r="K192" s="27">
        <v>8.0296000000000006E-2</v>
      </c>
      <c r="L192" s="28">
        <f t="shared" si="31"/>
        <v>0</v>
      </c>
      <c r="M192" s="28"/>
      <c r="N192" s="130" t="s">
        <v>215</v>
      </c>
      <c r="O192" s="130"/>
      <c r="P192" s="130"/>
    </row>
    <row r="193" spans="2:16" ht="15.75" thickBot="1" x14ac:dyDescent="0.3">
      <c r="B193" s="92"/>
      <c r="C193" s="12" t="s">
        <v>27</v>
      </c>
      <c r="D193" s="14"/>
      <c r="E193" s="14"/>
      <c r="F193" s="55"/>
      <c r="G193" s="14"/>
      <c r="H193" s="56"/>
      <c r="I193" s="53"/>
      <c r="J193" s="12"/>
      <c r="K193" s="54"/>
      <c r="L193" s="53">
        <f>SUM(L194:L197)</f>
        <v>0</v>
      </c>
      <c r="M193" s="53"/>
      <c r="N193" s="145"/>
      <c r="O193" s="145"/>
      <c r="P193" s="146"/>
    </row>
    <row r="194" spans="2:16" x14ac:dyDescent="0.25">
      <c r="C194" s="48" t="s">
        <v>128</v>
      </c>
      <c r="F194" s="46"/>
      <c r="H194" s="47"/>
      <c r="I194" s="39">
        <v>0</v>
      </c>
      <c r="J194" s="20"/>
      <c r="K194" s="43">
        <v>8.0296000000000006E-2</v>
      </c>
      <c r="L194" s="40">
        <f t="shared" ref="L194:L197" si="32">I194/(1-K194)</f>
        <v>0</v>
      </c>
      <c r="M194" s="40"/>
      <c r="N194" s="147" t="s">
        <v>212</v>
      </c>
      <c r="O194" s="147"/>
      <c r="P194" s="147"/>
    </row>
    <row r="195" spans="2:16" x14ac:dyDescent="0.25">
      <c r="B195" s="22"/>
      <c r="C195" s="49" t="s">
        <v>125</v>
      </c>
      <c r="D195" s="22"/>
      <c r="E195" s="22"/>
      <c r="F195" s="23"/>
      <c r="G195" s="22"/>
      <c r="H195" s="24"/>
      <c r="I195" s="25">
        <v>0</v>
      </c>
      <c r="J195" s="26"/>
      <c r="K195" s="27">
        <v>8.0296000000000006E-2</v>
      </c>
      <c r="L195" s="28">
        <f t="shared" si="32"/>
        <v>0</v>
      </c>
      <c r="M195" s="28"/>
      <c r="N195" s="129" t="s">
        <v>212</v>
      </c>
      <c r="O195" s="129"/>
      <c r="P195" s="129"/>
    </row>
    <row r="196" spans="2:16" x14ac:dyDescent="0.25">
      <c r="B196" s="99"/>
      <c r="C196" s="110" t="s">
        <v>200</v>
      </c>
      <c r="D196" s="99"/>
      <c r="E196" s="99"/>
      <c r="F196" s="102"/>
      <c r="G196" s="99"/>
      <c r="H196" s="103"/>
      <c r="I196" s="104">
        <v>0</v>
      </c>
      <c r="J196" s="105"/>
      <c r="K196" s="106">
        <v>8.0296000000000006E-2</v>
      </c>
      <c r="L196" s="107">
        <f t="shared" si="32"/>
        <v>0</v>
      </c>
      <c r="M196" s="107"/>
      <c r="N196" s="131" t="s">
        <v>212</v>
      </c>
      <c r="O196" s="131"/>
      <c r="P196" s="131"/>
    </row>
    <row r="197" spans="2:16" s="99" customFormat="1" ht="15.75" thickBot="1" x14ac:dyDescent="0.3">
      <c r="B197" s="22"/>
      <c r="C197" s="49" t="s">
        <v>103</v>
      </c>
      <c r="D197" s="22"/>
      <c r="E197" s="22"/>
      <c r="F197" s="23"/>
      <c r="G197" s="22"/>
      <c r="H197" s="24"/>
      <c r="I197" s="25">
        <v>0</v>
      </c>
      <c r="J197" s="26"/>
      <c r="K197" s="27">
        <v>8.0296000000000006E-2</v>
      </c>
      <c r="L197" s="28">
        <f t="shared" si="32"/>
        <v>0</v>
      </c>
      <c r="M197" s="28"/>
      <c r="N197" s="130"/>
      <c r="O197" s="130"/>
      <c r="P197" s="130"/>
    </row>
    <row r="198" spans="2:16" ht="15.75" thickBot="1" x14ac:dyDescent="0.3">
      <c r="B198" s="92"/>
      <c r="C198" s="12" t="s">
        <v>28</v>
      </c>
      <c r="D198" s="14"/>
      <c r="E198" s="14"/>
      <c r="F198" s="55"/>
      <c r="G198" s="14"/>
      <c r="H198" s="56"/>
      <c r="I198" s="53"/>
      <c r="J198" s="12"/>
      <c r="K198" s="54"/>
      <c r="L198" s="53">
        <f>SUM(L199:L201)</f>
        <v>17431.695415046583</v>
      </c>
      <c r="M198" s="53"/>
      <c r="N198" s="145"/>
      <c r="O198" s="145"/>
      <c r="P198" s="146"/>
    </row>
    <row r="199" spans="2:16" x14ac:dyDescent="0.25">
      <c r="C199" s="48" t="s">
        <v>29</v>
      </c>
      <c r="F199" s="46"/>
      <c r="H199" s="47"/>
      <c r="I199" s="39">
        <v>16032</v>
      </c>
      <c r="J199" s="20"/>
      <c r="K199" s="43">
        <v>8.0296000000000006E-2</v>
      </c>
      <c r="L199" s="40">
        <f t="shared" ref="L199:L201" si="33">I199/(1-K199)</f>
        <v>17431.695415046583</v>
      </c>
      <c r="M199" s="40"/>
      <c r="N199" s="147"/>
      <c r="O199" s="147"/>
      <c r="P199" s="147"/>
    </row>
    <row r="200" spans="2:16" x14ac:dyDescent="0.25">
      <c r="B200" s="22"/>
      <c r="C200" s="49" t="s">
        <v>30</v>
      </c>
      <c r="D200" s="22"/>
      <c r="E200" s="22"/>
      <c r="F200" s="23"/>
      <c r="G200" s="22"/>
      <c r="H200" s="24"/>
      <c r="I200" s="25">
        <v>0</v>
      </c>
      <c r="J200" s="26"/>
      <c r="K200" s="27">
        <v>8.0296000000000006E-2</v>
      </c>
      <c r="L200" s="28">
        <f t="shared" si="33"/>
        <v>0</v>
      </c>
      <c r="M200" s="28"/>
      <c r="N200" s="129" t="s">
        <v>206</v>
      </c>
      <c r="O200" s="129"/>
      <c r="P200" s="129"/>
    </row>
    <row r="201" spans="2:16" ht="15.75" thickBot="1" x14ac:dyDescent="0.3">
      <c r="C201" s="48" t="s">
        <v>103</v>
      </c>
      <c r="F201" s="46"/>
      <c r="H201" s="47"/>
      <c r="I201" s="39">
        <v>0</v>
      </c>
      <c r="J201" s="20"/>
      <c r="K201" s="43">
        <v>8.0296000000000006E-2</v>
      </c>
      <c r="L201" s="40">
        <f t="shared" si="33"/>
        <v>0</v>
      </c>
      <c r="M201" s="40"/>
      <c r="N201" s="168"/>
      <c r="O201" s="168"/>
      <c r="P201" s="168"/>
    </row>
    <row r="202" spans="2:16" ht="15.6" customHeight="1" thickBot="1" x14ac:dyDescent="0.3">
      <c r="B202" s="92"/>
      <c r="C202" s="164" t="s">
        <v>31</v>
      </c>
      <c r="D202" s="164"/>
      <c r="E202" s="14"/>
      <c r="F202" s="55"/>
      <c r="G202" s="14"/>
      <c r="H202" s="56"/>
      <c r="I202" s="53"/>
      <c r="J202" s="12"/>
      <c r="K202" s="54"/>
      <c r="L202" s="53">
        <f>SUM(L203:L216)</f>
        <v>0</v>
      </c>
      <c r="M202" s="53"/>
      <c r="N202" s="145"/>
      <c r="O202" s="145"/>
      <c r="P202" s="146"/>
    </row>
    <row r="203" spans="2:16" ht="15.95" customHeight="1" x14ac:dyDescent="0.25">
      <c r="C203" s="48" t="s">
        <v>32</v>
      </c>
      <c r="F203" s="46"/>
      <c r="H203" s="47"/>
      <c r="I203" s="39">
        <v>0</v>
      </c>
      <c r="J203" s="20"/>
      <c r="K203" s="43">
        <v>8.0296000000000006E-2</v>
      </c>
      <c r="L203" s="40">
        <f t="shared" ref="L203:L216" si="34">I203/(1-K203)</f>
        <v>0</v>
      </c>
      <c r="M203" s="40"/>
      <c r="N203" s="147" t="s">
        <v>210</v>
      </c>
      <c r="O203" s="147"/>
      <c r="P203" s="147"/>
    </row>
    <row r="204" spans="2:16" ht="19.5" customHeight="1" x14ac:dyDescent="0.25">
      <c r="B204" s="22"/>
      <c r="C204" s="49" t="s">
        <v>33</v>
      </c>
      <c r="D204" s="22"/>
      <c r="E204" s="22"/>
      <c r="F204" s="23"/>
      <c r="G204" s="22"/>
      <c r="H204" s="24"/>
      <c r="I204" s="25">
        <v>0</v>
      </c>
      <c r="J204" s="26"/>
      <c r="K204" s="27">
        <v>8.0296000000000006E-2</v>
      </c>
      <c r="L204" s="28">
        <f t="shared" si="34"/>
        <v>0</v>
      </c>
      <c r="M204" s="28"/>
      <c r="N204" s="129" t="s">
        <v>210</v>
      </c>
      <c r="O204" s="129"/>
      <c r="P204" s="129"/>
    </row>
    <row r="205" spans="2:16" ht="12.95" customHeight="1" x14ac:dyDescent="0.25">
      <c r="C205" s="48" t="s">
        <v>34</v>
      </c>
      <c r="F205" s="46"/>
      <c r="H205" s="47"/>
      <c r="I205" s="39">
        <v>0</v>
      </c>
      <c r="J205" s="20"/>
      <c r="K205" s="43">
        <v>8.0296000000000006E-2</v>
      </c>
      <c r="L205" s="40">
        <f t="shared" si="34"/>
        <v>0</v>
      </c>
      <c r="M205" s="40"/>
      <c r="N205" s="132" t="s">
        <v>210</v>
      </c>
      <c r="O205" s="132"/>
      <c r="P205" s="132"/>
    </row>
    <row r="206" spans="2:16" ht="17.100000000000001" customHeight="1" x14ac:dyDescent="0.25">
      <c r="B206" s="22"/>
      <c r="C206" s="49" t="s">
        <v>35</v>
      </c>
      <c r="D206" s="22"/>
      <c r="E206" s="22"/>
      <c r="F206" s="23"/>
      <c r="G206" s="22"/>
      <c r="H206" s="24"/>
      <c r="I206" s="25">
        <v>0</v>
      </c>
      <c r="J206" s="26"/>
      <c r="K206" s="27">
        <v>8.0296000000000006E-2</v>
      </c>
      <c r="L206" s="28">
        <f t="shared" si="34"/>
        <v>0</v>
      </c>
      <c r="M206" s="28"/>
      <c r="N206" s="129" t="s">
        <v>210</v>
      </c>
      <c r="O206" s="129"/>
      <c r="P206" s="129"/>
    </row>
    <row r="207" spans="2:16" ht="12.95" customHeight="1" x14ac:dyDescent="0.25">
      <c r="C207" s="48" t="s">
        <v>36</v>
      </c>
      <c r="F207" s="46"/>
      <c r="H207" s="47"/>
      <c r="I207" s="39">
        <v>0</v>
      </c>
      <c r="J207" s="20"/>
      <c r="K207" s="43">
        <v>8.0296000000000006E-2</v>
      </c>
      <c r="L207" s="40">
        <f t="shared" si="34"/>
        <v>0</v>
      </c>
      <c r="M207" s="40"/>
      <c r="N207" s="132" t="s">
        <v>210</v>
      </c>
      <c r="O207" s="132"/>
      <c r="P207" s="132"/>
    </row>
    <row r="208" spans="2:16" ht="15.6" customHeight="1" x14ac:dyDescent="0.25">
      <c r="B208" s="22"/>
      <c r="C208" s="49" t="s">
        <v>37</v>
      </c>
      <c r="D208" s="22"/>
      <c r="E208" s="22"/>
      <c r="F208" s="23"/>
      <c r="G208" s="22"/>
      <c r="H208" s="24"/>
      <c r="I208" s="25">
        <v>0</v>
      </c>
      <c r="J208" s="26"/>
      <c r="K208" s="27">
        <v>8.0296000000000006E-2</v>
      </c>
      <c r="L208" s="28">
        <f t="shared" si="34"/>
        <v>0</v>
      </c>
      <c r="M208" s="28"/>
      <c r="N208" s="129" t="s">
        <v>210</v>
      </c>
      <c r="O208" s="129"/>
      <c r="P208" s="129"/>
    </row>
    <row r="209" spans="2:16" ht="15" customHeight="1" x14ac:dyDescent="0.25">
      <c r="C209" s="48" t="s">
        <v>19</v>
      </c>
      <c r="F209" s="46"/>
      <c r="H209" s="47"/>
      <c r="I209" s="39">
        <v>0</v>
      </c>
      <c r="J209" s="20"/>
      <c r="K209" s="43">
        <v>8.0296000000000006E-2</v>
      </c>
      <c r="L209" s="40">
        <f t="shared" si="34"/>
        <v>0</v>
      </c>
      <c r="M209" s="40"/>
      <c r="N209" s="132" t="s">
        <v>210</v>
      </c>
      <c r="O209" s="132"/>
      <c r="P209" s="132"/>
    </row>
    <row r="210" spans="2:16" ht="18" customHeight="1" x14ac:dyDescent="0.25">
      <c r="B210" s="22"/>
      <c r="C210" s="49" t="s">
        <v>38</v>
      </c>
      <c r="D210" s="22"/>
      <c r="E210" s="22"/>
      <c r="F210" s="23"/>
      <c r="G210" s="22"/>
      <c r="H210" s="24"/>
      <c r="I210" s="25">
        <v>0</v>
      </c>
      <c r="J210" s="26"/>
      <c r="K210" s="27">
        <v>8.0296000000000006E-2</v>
      </c>
      <c r="L210" s="28">
        <f t="shared" si="34"/>
        <v>0</v>
      </c>
      <c r="M210" s="28"/>
      <c r="N210" s="129" t="s">
        <v>210</v>
      </c>
      <c r="O210" s="129"/>
      <c r="P210" s="129"/>
    </row>
    <row r="211" spans="2:16" ht="18.600000000000001" customHeight="1" x14ac:dyDescent="0.25">
      <c r="C211" s="48" t="s">
        <v>39</v>
      </c>
      <c r="F211" s="46"/>
      <c r="H211" s="47"/>
      <c r="I211" s="39">
        <v>0</v>
      </c>
      <c r="J211" s="20"/>
      <c r="K211" s="43">
        <v>8.0296000000000006E-2</v>
      </c>
      <c r="L211" s="40">
        <f t="shared" si="34"/>
        <v>0</v>
      </c>
      <c r="M211" s="40"/>
      <c r="N211" s="132" t="s">
        <v>210</v>
      </c>
      <c r="O211" s="132"/>
      <c r="P211" s="132"/>
    </row>
    <row r="212" spans="2:16" ht="14.45" customHeight="1" x14ac:dyDescent="0.25">
      <c r="B212" s="22"/>
      <c r="C212" s="49" t="s">
        <v>40</v>
      </c>
      <c r="D212" s="22"/>
      <c r="E212" s="22"/>
      <c r="F212" s="23"/>
      <c r="G212" s="22"/>
      <c r="H212" s="24"/>
      <c r="I212" s="25">
        <v>0</v>
      </c>
      <c r="J212" s="26"/>
      <c r="K212" s="27">
        <v>8.0296000000000006E-2</v>
      </c>
      <c r="L212" s="28">
        <f t="shared" si="34"/>
        <v>0</v>
      </c>
      <c r="M212" s="28"/>
      <c r="N212" s="129" t="s">
        <v>210</v>
      </c>
      <c r="O212" s="129"/>
      <c r="P212" s="129"/>
    </row>
    <row r="213" spans="2:16" ht="16.5" customHeight="1" x14ac:dyDescent="0.25">
      <c r="C213" s="48" t="s">
        <v>41</v>
      </c>
      <c r="F213" s="46"/>
      <c r="H213" s="47"/>
      <c r="I213" s="39">
        <v>0</v>
      </c>
      <c r="J213" s="20"/>
      <c r="K213" s="43">
        <v>8.0296000000000006E-2</v>
      </c>
      <c r="L213" s="40">
        <f t="shared" si="34"/>
        <v>0</v>
      </c>
      <c r="M213" s="40"/>
      <c r="N213" s="132" t="s">
        <v>210</v>
      </c>
      <c r="O213" s="132"/>
      <c r="P213" s="132"/>
    </row>
    <row r="214" spans="2:16" ht="17.45" customHeight="1" x14ac:dyDescent="0.25">
      <c r="B214" s="22"/>
      <c r="C214" s="49" t="s">
        <v>42</v>
      </c>
      <c r="D214" s="22"/>
      <c r="E214" s="22"/>
      <c r="F214" s="23"/>
      <c r="G214" s="22"/>
      <c r="H214" s="24"/>
      <c r="I214" s="25">
        <v>0</v>
      </c>
      <c r="J214" s="26"/>
      <c r="K214" s="27">
        <v>8.0296000000000006E-2</v>
      </c>
      <c r="L214" s="28">
        <f t="shared" si="34"/>
        <v>0</v>
      </c>
      <c r="M214" s="28"/>
      <c r="N214" s="129" t="s">
        <v>210</v>
      </c>
      <c r="O214" s="129"/>
      <c r="P214" s="129"/>
    </row>
    <row r="215" spans="2:16" ht="14.45" customHeight="1" x14ac:dyDescent="0.25">
      <c r="C215" s="48" t="s">
        <v>161</v>
      </c>
      <c r="F215" s="46"/>
      <c r="H215" s="47"/>
      <c r="I215" s="39">
        <v>0</v>
      </c>
      <c r="J215" s="20"/>
      <c r="K215" s="43">
        <v>8.0296000000000006E-2</v>
      </c>
      <c r="L215" s="40">
        <f t="shared" si="34"/>
        <v>0</v>
      </c>
      <c r="M215" s="40"/>
      <c r="N215" s="132" t="s">
        <v>210</v>
      </c>
      <c r="O215" s="132"/>
      <c r="P215" s="132"/>
    </row>
    <row r="216" spans="2:16" ht="18.600000000000001" customHeight="1" thickBot="1" x14ac:dyDescent="0.3">
      <c r="B216" s="22"/>
      <c r="C216" s="49" t="s">
        <v>103</v>
      </c>
      <c r="D216" s="22"/>
      <c r="E216" s="22"/>
      <c r="F216" s="23"/>
      <c r="G216" s="22"/>
      <c r="H216" s="24"/>
      <c r="I216" s="25">
        <v>0</v>
      </c>
      <c r="J216" s="26"/>
      <c r="K216" s="27">
        <v>8.0296000000000006E-2</v>
      </c>
      <c r="L216" s="28">
        <f t="shared" si="34"/>
        <v>0</v>
      </c>
      <c r="M216" s="28"/>
      <c r="N216" s="130"/>
      <c r="O216" s="130"/>
      <c r="P216" s="130"/>
    </row>
    <row r="217" spans="2:16" ht="15.75" thickBot="1" x14ac:dyDescent="0.3">
      <c r="B217" s="11"/>
      <c r="C217" s="12" t="s">
        <v>73</v>
      </c>
      <c r="D217" s="12"/>
      <c r="E217" s="12"/>
      <c r="F217" s="51"/>
      <c r="G217" s="12"/>
      <c r="H217" s="52"/>
      <c r="I217" s="53">
        <f>SUM(I24:I216)</f>
        <v>2436039</v>
      </c>
      <c r="J217" s="12"/>
      <c r="K217" s="54"/>
      <c r="L217" s="53">
        <f>SUM(L23,L43,L48,L55,L60,L73,L83,L95,L104,L121,L126,L128,L133,L137,L145,L152,L160,L167,L186,L193,L198,L202)</f>
        <v>2648720.6753477203</v>
      </c>
      <c r="M217" s="53"/>
      <c r="N217" s="164"/>
      <c r="O217" s="164"/>
      <c r="P217" s="165"/>
    </row>
    <row r="218" spans="2:16" x14ac:dyDescent="0.25">
      <c r="F218" s="46"/>
      <c r="H218" s="47"/>
      <c r="I218" s="42"/>
      <c r="K218" s="57"/>
      <c r="L218" s="42"/>
      <c r="M218" s="58"/>
      <c r="N218" s="147"/>
      <c r="O218" s="147"/>
      <c r="P218" s="147"/>
    </row>
    <row r="219" spans="2:16" x14ac:dyDescent="0.25">
      <c r="B219" s="22"/>
      <c r="C219" s="22" t="s">
        <v>83</v>
      </c>
      <c r="D219" s="22"/>
      <c r="E219" s="22"/>
      <c r="F219" s="23"/>
      <c r="G219" s="22"/>
      <c r="H219" s="24"/>
      <c r="I219" s="93">
        <v>123751</v>
      </c>
      <c r="J219" s="22"/>
      <c r="K219" s="27">
        <v>8.0296000000000006E-2</v>
      </c>
      <c r="L219" s="93">
        <f t="shared" ref="L219:L221" si="35">I219/(1-K219)</f>
        <v>134555.24821029376</v>
      </c>
      <c r="M219" s="94"/>
      <c r="N219" s="129"/>
      <c r="O219" s="129"/>
      <c r="P219" s="129"/>
    </row>
    <row r="220" spans="2:16" x14ac:dyDescent="0.25">
      <c r="C220" s="1" t="s">
        <v>84</v>
      </c>
      <c r="F220" s="46"/>
      <c r="H220" s="47"/>
      <c r="I220" s="42">
        <v>38982</v>
      </c>
      <c r="K220" s="43">
        <v>8.0296000000000006E-2</v>
      </c>
      <c r="L220" s="42">
        <f t="shared" si="35"/>
        <v>42385.376164505105</v>
      </c>
      <c r="M220" s="58"/>
      <c r="N220" s="132"/>
      <c r="O220" s="132"/>
      <c r="P220" s="132"/>
    </row>
    <row r="221" spans="2:16" x14ac:dyDescent="0.25">
      <c r="B221" s="22"/>
      <c r="C221" s="22" t="s">
        <v>74</v>
      </c>
      <c r="D221" s="22"/>
      <c r="E221" s="22"/>
      <c r="F221" s="23"/>
      <c r="G221" s="22"/>
      <c r="H221" s="24"/>
      <c r="I221" s="93">
        <v>0</v>
      </c>
      <c r="J221" s="22"/>
      <c r="K221" s="27">
        <v>8.0296000000000006E-2</v>
      </c>
      <c r="L221" s="93">
        <f t="shared" si="35"/>
        <v>0</v>
      </c>
      <c r="M221" s="94"/>
      <c r="N221" s="129"/>
      <c r="O221" s="129"/>
      <c r="P221" s="129"/>
    </row>
    <row r="222" spans="2:16" ht="15.75" thickBot="1" x14ac:dyDescent="0.3">
      <c r="E222" s="59"/>
      <c r="F222" s="60"/>
      <c r="G222" s="59"/>
      <c r="H222" s="61"/>
      <c r="I222" s="42"/>
      <c r="K222" s="57"/>
      <c r="L222" s="42"/>
      <c r="M222" s="62"/>
      <c r="N222" s="168"/>
      <c r="O222" s="168"/>
      <c r="P222" s="168"/>
    </row>
    <row r="223" spans="2:16" ht="15.75" thickBot="1" x14ac:dyDescent="0.3">
      <c r="B223" s="11"/>
      <c r="C223" s="12" t="s">
        <v>9</v>
      </c>
      <c r="D223" s="12"/>
      <c r="E223" s="63"/>
      <c r="F223" s="64"/>
      <c r="G223" s="63"/>
      <c r="H223" s="65"/>
      <c r="I223" s="66">
        <f>I217+I219+I220+I221</f>
        <v>2598772</v>
      </c>
      <c r="J223" s="12"/>
      <c r="K223" s="54"/>
      <c r="L223" s="66">
        <f>L217+L219+L220+L221</f>
        <v>2825661.2997225192</v>
      </c>
      <c r="M223" s="53"/>
      <c r="N223" s="164"/>
      <c r="O223" s="164"/>
      <c r="P223" s="165"/>
    </row>
    <row r="224" spans="2:16" x14ac:dyDescent="0.25">
      <c r="F224" s="41"/>
      <c r="H224" s="42"/>
      <c r="L224" s="42"/>
      <c r="M224" s="42"/>
      <c r="N224" s="147"/>
      <c r="O224" s="147"/>
      <c r="P224" s="147"/>
    </row>
    <row r="225" spans="1:16" ht="15.75" thickBot="1" x14ac:dyDescent="0.3">
      <c r="F225" s="41"/>
      <c r="H225" s="42"/>
      <c r="L225" s="42"/>
      <c r="M225" s="42"/>
      <c r="N225" s="168"/>
      <c r="O225" s="168"/>
      <c r="P225" s="168"/>
    </row>
    <row r="226" spans="1:16" ht="15.75" thickBot="1" x14ac:dyDescent="0.3">
      <c r="B226" s="11" t="s">
        <v>75</v>
      </c>
      <c r="C226" s="12"/>
      <c r="D226" s="12"/>
      <c r="E226" s="12"/>
      <c r="F226" s="67"/>
      <c r="G226" s="12"/>
      <c r="H226" s="53"/>
      <c r="I226" s="68" t="s">
        <v>9</v>
      </c>
      <c r="J226" s="69"/>
      <c r="K226" s="69" t="s">
        <v>80</v>
      </c>
      <c r="L226" s="70" t="s">
        <v>81</v>
      </c>
      <c r="M226" s="71"/>
      <c r="N226" s="142" t="s">
        <v>82</v>
      </c>
      <c r="O226" s="143"/>
      <c r="P226" s="144"/>
    </row>
    <row r="227" spans="1:16" x14ac:dyDescent="0.25">
      <c r="B227" s="1">
        <v>1</v>
      </c>
      <c r="F227" s="41"/>
      <c r="H227" s="42"/>
      <c r="K227" s="43">
        <v>8.0296000000000006E-2</v>
      </c>
      <c r="L227" s="42">
        <f t="shared" ref="L227:L232" si="36">I227/(1-K227)</f>
        <v>0</v>
      </c>
      <c r="M227" s="42"/>
      <c r="N227" s="147"/>
      <c r="O227" s="147"/>
      <c r="P227" s="147"/>
    </row>
    <row r="228" spans="1:16" x14ac:dyDescent="0.25">
      <c r="B228" s="22">
        <v>2</v>
      </c>
      <c r="C228" s="22"/>
      <c r="D228" s="22"/>
      <c r="E228" s="22"/>
      <c r="F228" s="95"/>
      <c r="G228" s="22"/>
      <c r="H228" s="93"/>
      <c r="I228" s="22"/>
      <c r="J228" s="22"/>
      <c r="K228" s="27">
        <v>8.0296000000000006E-2</v>
      </c>
      <c r="L228" s="93">
        <f t="shared" si="36"/>
        <v>0</v>
      </c>
      <c r="M228" s="93"/>
      <c r="N228" s="129"/>
      <c r="O228" s="129"/>
      <c r="P228" s="129"/>
    </row>
    <row r="229" spans="1:16" x14ac:dyDescent="0.25">
      <c r="B229" s="1">
        <v>3</v>
      </c>
      <c r="F229" s="41"/>
      <c r="H229" s="42"/>
      <c r="K229" s="43">
        <v>8.0296000000000006E-2</v>
      </c>
      <c r="L229" s="42">
        <f t="shared" si="36"/>
        <v>0</v>
      </c>
      <c r="M229" s="42"/>
      <c r="N229" s="132"/>
      <c r="O229" s="132"/>
      <c r="P229" s="132"/>
    </row>
    <row r="230" spans="1:16" x14ac:dyDescent="0.25">
      <c r="B230" s="22">
        <v>4</v>
      </c>
      <c r="C230" s="22"/>
      <c r="D230" s="22"/>
      <c r="E230" s="22"/>
      <c r="F230" s="95"/>
      <c r="G230" s="22"/>
      <c r="H230" s="93"/>
      <c r="I230" s="22"/>
      <c r="J230" s="22"/>
      <c r="K230" s="27">
        <v>8.0296000000000006E-2</v>
      </c>
      <c r="L230" s="93">
        <f t="shared" si="36"/>
        <v>0</v>
      </c>
      <c r="M230" s="93"/>
      <c r="N230" s="129"/>
      <c r="O230" s="129"/>
      <c r="P230" s="129"/>
    </row>
    <row r="231" spans="1:16" x14ac:dyDescent="0.25">
      <c r="B231" s="1">
        <v>5</v>
      </c>
      <c r="F231" s="41"/>
      <c r="H231" s="42"/>
      <c r="K231" s="43">
        <v>8.0296000000000006E-2</v>
      </c>
      <c r="L231" s="42">
        <f t="shared" si="36"/>
        <v>0</v>
      </c>
      <c r="M231" s="42"/>
      <c r="N231" s="132"/>
      <c r="O231" s="132"/>
      <c r="P231" s="132"/>
    </row>
    <row r="232" spans="1:16" x14ac:dyDescent="0.25">
      <c r="B232" s="22">
        <v>6</v>
      </c>
      <c r="C232" s="22"/>
      <c r="D232" s="22"/>
      <c r="E232" s="22"/>
      <c r="F232" s="95"/>
      <c r="G232" s="22"/>
      <c r="H232" s="93"/>
      <c r="I232" s="22"/>
      <c r="J232" s="22"/>
      <c r="K232" s="27">
        <v>8.0296000000000006E-2</v>
      </c>
      <c r="L232" s="93">
        <f t="shared" si="36"/>
        <v>0</v>
      </c>
      <c r="M232" s="93"/>
      <c r="N232" s="129"/>
      <c r="O232" s="129"/>
      <c r="P232" s="129"/>
    </row>
    <row r="233" spans="1:16" x14ac:dyDescent="0.25">
      <c r="F233" s="41"/>
      <c r="H233" s="42"/>
      <c r="K233" s="43"/>
      <c r="L233" s="42"/>
      <c r="M233" s="42"/>
    </row>
    <row r="236" spans="1:16" ht="30" customHeight="1" x14ac:dyDescent="0.25">
      <c r="A236" s="151" t="s">
        <v>85</v>
      </c>
      <c r="B236" s="151"/>
      <c r="C236" s="151"/>
      <c r="D236" s="151"/>
      <c r="E236" s="151"/>
      <c r="F236" s="151"/>
      <c r="G236" s="151"/>
      <c r="H236" s="151"/>
      <c r="I236" s="151"/>
      <c r="J236" s="151"/>
      <c r="K236" s="151"/>
      <c r="L236" s="151"/>
      <c r="M236" s="151"/>
      <c r="N236" s="151"/>
      <c r="O236" s="151"/>
      <c r="P236" s="151"/>
    </row>
    <row r="238" spans="1:16" x14ac:dyDescent="0.25">
      <c r="B238" s="133" t="s">
        <v>76</v>
      </c>
      <c r="C238" s="133"/>
      <c r="D238" s="133"/>
      <c r="E238" s="32"/>
      <c r="F238" s="33"/>
      <c r="G238" s="32"/>
      <c r="H238" s="34"/>
      <c r="I238" s="32"/>
      <c r="J238" s="32"/>
      <c r="K238" s="32"/>
      <c r="L238" s="34"/>
      <c r="M238" s="34"/>
      <c r="N238" s="32"/>
      <c r="O238" s="32"/>
      <c r="P238" s="32"/>
    </row>
    <row r="239" spans="1:16" x14ac:dyDescent="0.25">
      <c r="B239" s="133" t="s">
        <v>77</v>
      </c>
      <c r="C239" s="133"/>
      <c r="D239" s="133"/>
      <c r="E239" s="35"/>
      <c r="F239" s="36"/>
      <c r="G239" s="35"/>
      <c r="H239" s="37"/>
      <c r="I239" s="35"/>
      <c r="J239" s="35"/>
      <c r="K239" s="35"/>
      <c r="L239" s="37"/>
      <c r="M239" s="37"/>
      <c r="N239" s="35"/>
      <c r="O239" s="35"/>
      <c r="P239" s="35"/>
    </row>
    <row r="240" spans="1:16" x14ac:dyDescent="0.25">
      <c r="B240" s="133" t="s">
        <v>78</v>
      </c>
      <c r="C240" s="133"/>
      <c r="D240" s="133"/>
      <c r="E240" s="35"/>
      <c r="F240" s="36"/>
      <c r="G240" s="35"/>
      <c r="H240" s="37"/>
      <c r="I240" s="35"/>
      <c r="J240" s="35"/>
      <c r="K240" s="35"/>
      <c r="L240" s="37"/>
      <c r="M240" s="37"/>
      <c r="N240" s="35"/>
      <c r="O240" s="35"/>
      <c r="P240" s="35"/>
    </row>
  </sheetData>
  <mergeCells count="224">
    <mergeCell ref="B20:E20"/>
    <mergeCell ref="N159:P159"/>
    <mergeCell ref="N158:P158"/>
    <mergeCell ref="N157:P157"/>
    <mergeCell ref="N156:P156"/>
    <mergeCell ref="N145:P145"/>
    <mergeCell ref="N149:P149"/>
    <mergeCell ref="N148:P148"/>
    <mergeCell ref="N146:P146"/>
    <mergeCell ref="N134:P134"/>
    <mergeCell ref="N136:P136"/>
    <mergeCell ref="N135:P135"/>
    <mergeCell ref="N137:P137"/>
    <mergeCell ref="N144:P144"/>
    <mergeCell ref="N143:P143"/>
    <mergeCell ref="N142:P142"/>
    <mergeCell ref="N138:P138"/>
    <mergeCell ref="N132:P132"/>
    <mergeCell ref="N129:P129"/>
    <mergeCell ref="N126:P126"/>
    <mergeCell ref="N128:P128"/>
    <mergeCell ref="N133:P133"/>
    <mergeCell ref="N106:P106"/>
    <mergeCell ref="N105:P105"/>
    <mergeCell ref="N170:P170"/>
    <mergeCell ref="N169:P169"/>
    <mergeCell ref="N186:P186"/>
    <mergeCell ref="N209:P209"/>
    <mergeCell ref="N208:P208"/>
    <mergeCell ref="N207:P207"/>
    <mergeCell ref="N206:P206"/>
    <mergeCell ref="N205:P205"/>
    <mergeCell ref="N189:P189"/>
    <mergeCell ref="N188:P188"/>
    <mergeCell ref="N187:P187"/>
    <mergeCell ref="N204:P204"/>
    <mergeCell ref="N203:P203"/>
    <mergeCell ref="N202:P202"/>
    <mergeCell ref="N201:P201"/>
    <mergeCell ref="N200:P200"/>
    <mergeCell ref="N232:P232"/>
    <mergeCell ref="N231:P231"/>
    <mergeCell ref="N230:P230"/>
    <mergeCell ref="N229:P229"/>
    <mergeCell ref="N228:P228"/>
    <mergeCell ref="N227:P227"/>
    <mergeCell ref="N225:P225"/>
    <mergeCell ref="N224:P224"/>
    <mergeCell ref="N223:P223"/>
    <mergeCell ref="N222:P222"/>
    <mergeCell ref="N221:P221"/>
    <mergeCell ref="N220:P220"/>
    <mergeCell ref="N176:P176"/>
    <mergeCell ref="N175:P175"/>
    <mergeCell ref="N174:P174"/>
    <mergeCell ref="N173:P173"/>
    <mergeCell ref="N181:P181"/>
    <mergeCell ref="N180:P180"/>
    <mergeCell ref="N179:P179"/>
    <mergeCell ref="N178:P178"/>
    <mergeCell ref="N177:P177"/>
    <mergeCell ref="N219:P219"/>
    <mergeCell ref="N218:P218"/>
    <mergeCell ref="N217:P217"/>
    <mergeCell ref="N216:P216"/>
    <mergeCell ref="N215:P215"/>
    <mergeCell ref="N214:P214"/>
    <mergeCell ref="N213:P213"/>
    <mergeCell ref="N212:P212"/>
    <mergeCell ref="N211:P211"/>
    <mergeCell ref="N210:P210"/>
    <mergeCell ref="C202:D202"/>
    <mergeCell ref="N185:P185"/>
    <mergeCell ref="N184:P184"/>
    <mergeCell ref="N183:P183"/>
    <mergeCell ref="N182:P182"/>
    <mergeCell ref="N199:P199"/>
    <mergeCell ref="N198:P198"/>
    <mergeCell ref="N197:P197"/>
    <mergeCell ref="N195:P195"/>
    <mergeCell ref="N194:P194"/>
    <mergeCell ref="N193:P193"/>
    <mergeCell ref="N191:P191"/>
    <mergeCell ref="N190:P190"/>
    <mergeCell ref="N127:P127"/>
    <mergeCell ref="N122:P122"/>
    <mergeCell ref="N125:P125"/>
    <mergeCell ref="N124:P124"/>
    <mergeCell ref="N123:P123"/>
    <mergeCell ref="N121:P121"/>
    <mergeCell ref="N104:P104"/>
    <mergeCell ref="N120:P120"/>
    <mergeCell ref="N119:P119"/>
    <mergeCell ref="N118:P118"/>
    <mergeCell ref="N117:P117"/>
    <mergeCell ref="N116:P116"/>
    <mergeCell ref="N114:P114"/>
    <mergeCell ref="N113:P113"/>
    <mergeCell ref="N112:P112"/>
    <mergeCell ref="N111:P111"/>
    <mergeCell ref="N109:P109"/>
    <mergeCell ref="N108:P108"/>
    <mergeCell ref="N107:P107"/>
    <mergeCell ref="N115:P115"/>
    <mergeCell ref="N110:P110"/>
    <mergeCell ref="N103:P103"/>
    <mergeCell ref="N102:P102"/>
    <mergeCell ref="N101:P101"/>
    <mergeCell ref="N99:P99"/>
    <mergeCell ref="N96:P96"/>
    <mergeCell ref="N88:P88"/>
    <mergeCell ref="N95:P95"/>
    <mergeCell ref="N94:P94"/>
    <mergeCell ref="N91:P91"/>
    <mergeCell ref="N89:P89"/>
    <mergeCell ref="N90:P90"/>
    <mergeCell ref="N92:P92"/>
    <mergeCell ref="N93:P93"/>
    <mergeCell ref="N97:P97"/>
    <mergeCell ref="N76:P76"/>
    <mergeCell ref="N74:P74"/>
    <mergeCell ref="N83:P83"/>
    <mergeCell ref="N82:P82"/>
    <mergeCell ref="N80:P80"/>
    <mergeCell ref="N79:P79"/>
    <mergeCell ref="N78:P78"/>
    <mergeCell ref="N85:P85"/>
    <mergeCell ref="N84:P84"/>
    <mergeCell ref="N75:P75"/>
    <mergeCell ref="N77:P77"/>
    <mergeCell ref="N81:P81"/>
    <mergeCell ref="N72:P72"/>
    <mergeCell ref="N55:P55"/>
    <mergeCell ref="N59:P59"/>
    <mergeCell ref="N58:P58"/>
    <mergeCell ref="N57:P57"/>
    <mergeCell ref="N56:P56"/>
    <mergeCell ref="N50:P50"/>
    <mergeCell ref="N49:P49"/>
    <mergeCell ref="N60:P60"/>
    <mergeCell ref="N71:P71"/>
    <mergeCell ref="N68:P68"/>
    <mergeCell ref="N67:P67"/>
    <mergeCell ref="N66:P66"/>
    <mergeCell ref="N63:P63"/>
    <mergeCell ref="N62:P62"/>
    <mergeCell ref="N61:P61"/>
    <mergeCell ref="N52:P52"/>
    <mergeCell ref="N64:P64"/>
    <mergeCell ref="N65:P65"/>
    <mergeCell ref="N69:P69"/>
    <mergeCell ref="N70:P70"/>
    <mergeCell ref="A2:P2"/>
    <mergeCell ref="A3:P3"/>
    <mergeCell ref="A4:P4"/>
    <mergeCell ref="A236:P236"/>
    <mergeCell ref="E7:P7"/>
    <mergeCell ref="E8:P8"/>
    <mergeCell ref="E9:P9"/>
    <mergeCell ref="E10:P10"/>
    <mergeCell ref="E11:P11"/>
    <mergeCell ref="B22:E22"/>
    <mergeCell ref="B21:E21"/>
    <mergeCell ref="N24:P24"/>
    <mergeCell ref="N25:P25"/>
    <mergeCell ref="N26:P26"/>
    <mergeCell ref="N28:P28"/>
    <mergeCell ref="N48:P48"/>
    <mergeCell ref="N47:P47"/>
    <mergeCell ref="N46:P46"/>
    <mergeCell ref="N54:P54"/>
    <mergeCell ref="N53:P53"/>
    <mergeCell ref="N51:P51"/>
    <mergeCell ref="N41:P41"/>
    <mergeCell ref="N42:P42"/>
    <mergeCell ref="N43:P43"/>
    <mergeCell ref="B238:D238"/>
    <mergeCell ref="B239:D239"/>
    <mergeCell ref="B240:D240"/>
    <mergeCell ref="B13:P13"/>
    <mergeCell ref="N22:P22"/>
    <mergeCell ref="B16:E19"/>
    <mergeCell ref="N226:P226"/>
    <mergeCell ref="N29:P29"/>
    <mergeCell ref="N30:P30"/>
    <mergeCell ref="N31:P31"/>
    <mergeCell ref="N32:P32"/>
    <mergeCell ref="N33:P33"/>
    <mergeCell ref="N34:P34"/>
    <mergeCell ref="N35:P35"/>
    <mergeCell ref="N23:P23"/>
    <mergeCell ref="N131:P131"/>
    <mergeCell ref="N36:P36"/>
    <mergeCell ref="N38:P38"/>
    <mergeCell ref="N40:P40"/>
    <mergeCell ref="N37:P37"/>
    <mergeCell ref="N39:P39"/>
    <mergeCell ref="N45:P45"/>
    <mergeCell ref="N44:P44"/>
    <mergeCell ref="N73:P73"/>
    <mergeCell ref="N168:P168"/>
    <mergeCell ref="N172:P172"/>
    <mergeCell ref="N192:P192"/>
    <mergeCell ref="N196:P196"/>
    <mergeCell ref="N147:P147"/>
    <mergeCell ref="N139:P139"/>
    <mergeCell ref="N140:P140"/>
    <mergeCell ref="N141:P141"/>
    <mergeCell ref="N130:P130"/>
    <mergeCell ref="N167:P167"/>
    <mergeCell ref="N166:P166"/>
    <mergeCell ref="N165:P165"/>
    <mergeCell ref="N164:P164"/>
    <mergeCell ref="N163:P163"/>
    <mergeCell ref="N162:P162"/>
    <mergeCell ref="N161:P161"/>
    <mergeCell ref="N151:P151"/>
    <mergeCell ref="N150:P150"/>
    <mergeCell ref="N152:P152"/>
    <mergeCell ref="N160:P160"/>
    <mergeCell ref="N155:P155"/>
    <mergeCell ref="N154:P154"/>
    <mergeCell ref="N153:P153"/>
    <mergeCell ref="N171:P171"/>
  </mergeCells>
  <phoneticPr fontId="10" type="noConversion"/>
  <hyperlinks>
    <hyperlink ref="E11" r:id="rId1" xr:uid="{32292F1F-FCB4-4501-9FB7-5A5394A3EDC1}"/>
  </hyperlinks>
  <pageMargins left="0.25" right="0.25" top="0.75" bottom="0.75" header="0.3" footer="0.3"/>
  <pageSetup orientation="portrait" horizontalDpi="1200" verticalDpi="1200" r:id="rId2"/>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 Riese</dc:creator>
  <cp:lastModifiedBy>Matthew Rockett</cp:lastModifiedBy>
  <cp:lastPrinted>2018-05-21T22:15:16Z</cp:lastPrinted>
  <dcterms:created xsi:type="dcterms:W3CDTF">2018-05-21T18:01:28Z</dcterms:created>
  <dcterms:modified xsi:type="dcterms:W3CDTF">2025-05-23T16:55:57Z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efa4170-0d19-0005-0004-bc88714345d2_Enabled">
    <vt:lpwstr>true</vt:lpwstr>
  </property>
  <property fmtid="{D5CDD505-2E9C-101B-9397-08002B2CF9AE}" pid="5" name="MSIP_Label_defa4170-0d19-0005-0004-bc88714345d2_SetDate">
    <vt:lpwstr>2024-09-03T18:29:20Z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a71b632f-17fa-4613-9908-073944fb7e8b</vt:lpwstr>
  </property>
  <property fmtid="{D5CDD505-2E9C-101B-9397-08002B2CF9AE}" pid="9" name="MSIP_Label_defa4170-0d19-0005-0004-bc88714345d2_ActionId">
    <vt:lpwstr>23de0a8d-641c-458a-b6ad-5f343bbd2e61</vt:lpwstr>
  </property>
  <property fmtid="{D5CDD505-2E9C-101B-9397-08002B2CF9AE}" pid="10" name="MSIP_Label_defa4170-0d19-0005-0004-bc88714345d2_ContentBits">
    <vt:lpwstr>0</vt:lpwstr>
  </property>
</Properties>
</file>