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J:\2023\01 Pricing\23-003 Pride - Agawam MA\02  Bid Forms &amp; Proposals\25.02.26_Permit Pricing\"/>
    </mc:Choice>
  </mc:AlternateContent>
  <xr:revisionPtr revIDLastSave="0" documentId="13_ncr:1_{3DF4EEAC-C021-4A9E-A4A2-4CFC0C1C53FB}" xr6:coauthVersionLast="47" xr6:coauthVersionMax="47" xr10:uidLastSave="{00000000-0000-0000-0000-000000000000}"/>
  <bookViews>
    <workbookView xWindow="-28920" yWindow="-120" windowWidth="29040" windowHeight="15840" xr2:uid="{5CA689F5-3495-4595-8EAD-D999F4C80DE9}"/>
  </bookViews>
  <sheets>
    <sheet name="GC Bid Form" sheetId="1" r:id="rId1"/>
  </sheets>
  <externalReferences>
    <externalReference r:id="rId2"/>
  </externalReferences>
  <definedNames>
    <definedName name="SiteSF">'[1]Original Budget'!$H$15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0" i="1" l="1"/>
  <c r="J10" i="1"/>
  <c r="K32" i="1"/>
  <c r="K31" i="1"/>
  <c r="D110" i="1" l="1"/>
  <c r="D109" i="1"/>
  <c r="D108" i="1"/>
  <c r="K105" i="1"/>
  <c r="K104" i="1"/>
  <c r="K103" i="1"/>
  <c r="K102" i="1"/>
  <c r="N101" i="1"/>
  <c r="K101" i="1"/>
  <c r="K100" i="1"/>
  <c r="K99" i="1"/>
  <c r="N98" i="1"/>
  <c r="K98" i="1"/>
  <c r="N97" i="1"/>
  <c r="K97" i="1"/>
  <c r="N96" i="1"/>
  <c r="K96" i="1"/>
  <c r="N95" i="1"/>
  <c r="K95" i="1"/>
  <c r="K94" i="1"/>
  <c r="N93" i="1"/>
  <c r="K93" i="1"/>
  <c r="N92" i="1"/>
  <c r="K92" i="1"/>
  <c r="N91" i="1"/>
  <c r="K91" i="1"/>
  <c r="N90" i="1"/>
  <c r="K90" i="1"/>
  <c r="N89" i="1"/>
  <c r="K89" i="1"/>
  <c r="N88" i="1"/>
  <c r="K88" i="1"/>
  <c r="N87" i="1"/>
  <c r="K87" i="1"/>
  <c r="N86" i="1"/>
  <c r="K86" i="1"/>
  <c r="N85" i="1"/>
  <c r="K85" i="1"/>
  <c r="N84" i="1"/>
  <c r="K84" i="1"/>
  <c r="K83" i="1"/>
  <c r="K82" i="1"/>
  <c r="N81" i="1"/>
  <c r="K81" i="1"/>
  <c r="N80" i="1"/>
  <c r="K80" i="1"/>
  <c r="K79" i="1"/>
  <c r="K78" i="1"/>
  <c r="N77" i="1"/>
  <c r="K77" i="1"/>
  <c r="K76" i="1"/>
  <c r="N75" i="1"/>
  <c r="K75" i="1"/>
  <c r="K74" i="1"/>
  <c r="N73" i="1"/>
  <c r="K73" i="1"/>
  <c r="N72" i="1"/>
  <c r="K72" i="1"/>
  <c r="N71" i="1"/>
  <c r="K71" i="1"/>
  <c r="N70" i="1"/>
  <c r="K70" i="1"/>
  <c r="N69" i="1"/>
  <c r="K69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N45" i="1"/>
  <c r="K45" i="1"/>
  <c r="N44" i="1"/>
  <c r="K44" i="1"/>
  <c r="K43" i="1"/>
  <c r="N42" i="1"/>
  <c r="K42" i="1"/>
  <c r="N41" i="1"/>
  <c r="K41" i="1"/>
  <c r="K37" i="1"/>
  <c r="K36" i="1"/>
  <c r="K35" i="1"/>
  <c r="K34" i="1"/>
  <c r="K33" i="1"/>
  <c r="K30" i="1"/>
  <c r="K29" i="1"/>
  <c r="K28" i="1"/>
  <c r="K27" i="1"/>
  <c r="K26" i="1"/>
  <c r="K25" i="1"/>
  <c r="K24" i="1"/>
  <c r="K23" i="1"/>
  <c r="K22" i="1"/>
  <c r="N21" i="1"/>
  <c r="K21" i="1"/>
  <c r="K20" i="1"/>
  <c r="N19" i="1"/>
  <c r="K19" i="1"/>
  <c r="N18" i="1"/>
  <c r="K18" i="1"/>
  <c r="K66" i="1" l="1"/>
  <c r="K109" i="1" s="1"/>
  <c r="K106" i="1"/>
  <c r="K38" i="1"/>
  <c r="K108" i="1" s="1"/>
  <c r="K111" i="1" l="1"/>
  <c r="K113" i="1"/>
  <c r="K114" i="1" l="1"/>
  <c r="K116" i="1" s="1"/>
  <c r="K115" i="1" s="1"/>
</calcChain>
</file>

<file path=xl/sharedStrings.xml><?xml version="1.0" encoding="utf-8"?>
<sst xmlns="http://schemas.openxmlformats.org/spreadsheetml/2006/main" count="298" uniqueCount="186">
  <si>
    <t>Design Type:</t>
  </si>
  <si>
    <t>Building SF:</t>
  </si>
  <si>
    <t>Description:</t>
  </si>
  <si>
    <t>Brand:</t>
  </si>
  <si>
    <t>Const. Duration:</t>
  </si>
  <si>
    <t>Store No:</t>
  </si>
  <si>
    <t xml:space="preserve">DMA:  </t>
  </si>
  <si>
    <t>N/A</t>
  </si>
  <si>
    <t>Bid Date:</t>
  </si>
  <si>
    <t>Address:</t>
  </si>
  <si>
    <t xml:space="preserve">Prepared by:  </t>
  </si>
  <si>
    <t>Plan Date:</t>
  </si>
  <si>
    <t>City / State / ZipCode:</t>
  </si>
  <si>
    <t xml:space="preserve">Date prepared:  </t>
  </si>
  <si>
    <t>Site SF:</t>
  </si>
  <si>
    <t>GC NAME:</t>
  </si>
  <si>
    <t xml:space="preserve">   XXXXXXXXXXXXXXXXXXXXXXXXXX</t>
  </si>
  <si>
    <t>Cost Code</t>
  </si>
  <si>
    <t>Construction Description</t>
  </si>
  <si>
    <t>Unit Cost</t>
  </si>
  <si>
    <t>Qty</t>
  </si>
  <si>
    <t>Units</t>
  </si>
  <si>
    <t>Base Cost</t>
  </si>
  <si>
    <t>Cost Multiplier</t>
  </si>
  <si>
    <t>QTY
Budget</t>
  </si>
  <si>
    <t>Comments / Notes</t>
  </si>
  <si>
    <t>Sub-Contractor / Vendor Name</t>
  </si>
  <si>
    <t>GENERAL CONDITIONS</t>
  </si>
  <si>
    <t>01 31 13</t>
  </si>
  <si>
    <t>PROJECT SUPERVISION &amp; ADMINISTRATION</t>
  </si>
  <si>
    <t>LS</t>
  </si>
  <si>
    <t>PROJECT SUBSISTANCE - Lodging, gas, phone</t>
  </si>
  <si>
    <t>01 41 26</t>
  </si>
  <si>
    <t>PERMIT &amp; BUSINESS LICENSE</t>
  </si>
  <si>
    <t>INSURANCE / BUILDERS RISK / BONDS</t>
  </si>
  <si>
    <t>01 52 13</t>
  </si>
  <si>
    <t>JOB TRAILER / STORAGE TRAILER</t>
  </si>
  <si>
    <t>01 51 13</t>
  </si>
  <si>
    <t>TEMPORARY UTILITIES - water, power, phone</t>
  </si>
  <si>
    <t>OFFICE COSTS / MISCELLANEOUS</t>
  </si>
  <si>
    <t>01 74 13</t>
  </si>
  <si>
    <t>MISC.ADMINISTRATION EXPENSES</t>
  </si>
  <si>
    <t>01 54 36</t>
  </si>
  <si>
    <t>TOOLS &amp; EQUIPMENT</t>
  </si>
  <si>
    <t>02 41 19</t>
  </si>
  <si>
    <t>DUMPSTERS/TRASH DISPOSAL</t>
  </si>
  <si>
    <t>01 45 23.</t>
  </si>
  <si>
    <t>01 56 23</t>
  </si>
  <si>
    <t>CONSTRUCTION FENCING &amp; BARRICADES</t>
  </si>
  <si>
    <t xml:space="preserve">GENERAL CONDITIONS TOTAL </t>
  </si>
  <si>
    <t>SITE WORK</t>
  </si>
  <si>
    <t>31 25 14</t>
  </si>
  <si>
    <t>SITE PREP - SWPPP, Construction Entrance</t>
  </si>
  <si>
    <t>02 42 10</t>
  </si>
  <si>
    <t xml:space="preserve">SITE DEMO - Trees, paving, curb etc. </t>
  </si>
  <si>
    <t>BUILDING DEMO - Buildings and structures</t>
  </si>
  <si>
    <t>31 11 10</t>
  </si>
  <si>
    <t>SITE CLEARING - removal of contaminated soils per GEO</t>
  </si>
  <si>
    <t>31 23 16</t>
  </si>
  <si>
    <t xml:space="preserve">EXCAVATION - Grading, Cut and Fill </t>
  </si>
  <si>
    <t>33 42 11</t>
  </si>
  <si>
    <t>SITE UTILITIES - Storm and Drainage system</t>
  </si>
  <si>
    <t>33 31 11</t>
  </si>
  <si>
    <t>SITE UTILITIES - Sewer and Grease system, Interceptor</t>
  </si>
  <si>
    <t>33 14 13</t>
  </si>
  <si>
    <t>SITE UTILITIES - Domestic water</t>
  </si>
  <si>
    <t>33 71 19</t>
  </si>
  <si>
    <t>SITE ELECTRICAL - Electrical service and communication</t>
  </si>
  <si>
    <t>26 56 13</t>
  </si>
  <si>
    <t>SITE ELECTRICAL - Light poles, signage, loops</t>
  </si>
  <si>
    <t>32 16 13</t>
  </si>
  <si>
    <t>SITE CONCRETE - Conc. drive, Conc pads, sidewalks</t>
  </si>
  <si>
    <t>SITE CONCRETE - Freezer / Cooler pad</t>
  </si>
  <si>
    <t>SITE CONCRETE - Curb and Gutter</t>
  </si>
  <si>
    <t>32 12 16</t>
  </si>
  <si>
    <t>ASPHALT PAVING - Gravel Base, paving, striping, signage</t>
  </si>
  <si>
    <t>32 93 13</t>
  </si>
  <si>
    <t>LANDSCAPING &amp; IRRIGATION</t>
  </si>
  <si>
    <t>32 32 23</t>
  </si>
  <si>
    <t>RETAINING WALLS</t>
  </si>
  <si>
    <t>OFF SITE /D.O.T WORK - milling, paving, concrete, striping</t>
  </si>
  <si>
    <t>32 31 29</t>
  </si>
  <si>
    <t>DUMPSTER ENCLOSURE - walls, gates and finishes</t>
  </si>
  <si>
    <t>31 31 16</t>
  </si>
  <si>
    <t>SOIL TREATMENT</t>
  </si>
  <si>
    <t>02 81 13</t>
  </si>
  <si>
    <t>HAZARDOUS WASTE - Asbetos, Lead Abatement</t>
  </si>
  <si>
    <t xml:space="preserve">SITE WORK TOTAL </t>
  </si>
  <si>
    <t>BUILDING CONSTRUCTION</t>
  </si>
  <si>
    <t>BLDG CONCRETE - Footings and slab(s)</t>
  </si>
  <si>
    <t>04 22 10</t>
  </si>
  <si>
    <t>MASONRY - Block and brick construction and/or veneer</t>
  </si>
  <si>
    <t>05 12 23</t>
  </si>
  <si>
    <t>MISCELLANEOUS STEEL - lintels, RTU supports &amp; bollards</t>
  </si>
  <si>
    <t>STRUCTURAL STEEL - Steel or PEMB &amp; anchor bolts</t>
  </si>
  <si>
    <t>STEEL ERECTION - Welding and installation</t>
  </si>
  <si>
    <t>06 05 10</t>
  </si>
  <si>
    <t xml:space="preserve">ROUG CARPENTRY - Wood framing pkge, joists, blockiing etc. </t>
  </si>
  <si>
    <t>06 22 13</t>
  </si>
  <si>
    <t>FINISH CARPENTRY - Trim work</t>
  </si>
  <si>
    <t>12 32 23</t>
  </si>
  <si>
    <t>MILLWORK - Cabinets, countertops and install</t>
  </si>
  <si>
    <t>07 21 16</t>
  </si>
  <si>
    <t>07 24 13</t>
  </si>
  <si>
    <t>EIFS - foam, scratch coat, fiber, finish coat and trims</t>
  </si>
  <si>
    <t>07 46 46</t>
  </si>
  <si>
    <t>SIDING - trim, panels, boards and flashing</t>
  </si>
  <si>
    <t>07 91 26</t>
  </si>
  <si>
    <t>JOINT SEALERS - selants, caulking, &amp; waterproofing</t>
  </si>
  <si>
    <t>07 54 23</t>
  </si>
  <si>
    <t>ROOFING - Roof system, gutters, downspouts, coping</t>
  </si>
  <si>
    <t>08 13 13</t>
  </si>
  <si>
    <t>DOORS &amp; HDWE - Exterior and interior doors &amp; hardware</t>
  </si>
  <si>
    <t>08 43 13</t>
  </si>
  <si>
    <t xml:space="preserve">STOREFRONT GLASS - Mullions, Glass &amp; glazing,doors, hdwe   </t>
  </si>
  <si>
    <t>09 29 10</t>
  </si>
  <si>
    <t>FRAMING &amp; DRYWALL - exterior and interior walls and soffits</t>
  </si>
  <si>
    <t>09 53 23</t>
  </si>
  <si>
    <t>CEILINGS - ACT grid, tile and bracing</t>
  </si>
  <si>
    <t>09 66 23</t>
  </si>
  <si>
    <t>FLOORING - Epoxy (built in base)</t>
  </si>
  <si>
    <t>09 31 13</t>
  </si>
  <si>
    <t>09 77 30</t>
  </si>
  <si>
    <t xml:space="preserve">WALL FINISHES - FRP </t>
  </si>
  <si>
    <t>09 77 43</t>
  </si>
  <si>
    <t>WALL FINISHES - Wood featrure wall</t>
  </si>
  <si>
    <t>09 72 23</t>
  </si>
  <si>
    <t>WALL FINISHES - Wallpaper</t>
  </si>
  <si>
    <t>09 91 23</t>
  </si>
  <si>
    <t>PAINTING - Interior, exterior painting</t>
  </si>
  <si>
    <t>10 26 13</t>
  </si>
  <si>
    <t>SPECIALTIES - extinguishers, lockers, corner guards, etc.</t>
  </si>
  <si>
    <t>10 28 13</t>
  </si>
  <si>
    <t>SPECIALTIES - Toilet Accessories</t>
  </si>
  <si>
    <t>10 73 16</t>
  </si>
  <si>
    <t>EXTERIOR SPECIALTIES - Canopies , Awnings, etc.</t>
  </si>
  <si>
    <t>21 13 13</t>
  </si>
  <si>
    <t>22 11 13</t>
  </si>
  <si>
    <t>PLUMBING - Plumbing system and fixtures</t>
  </si>
  <si>
    <t>23 74 33</t>
  </si>
  <si>
    <t xml:space="preserve">HVAC  - HVAC system, ductwork, equipment and hoods  </t>
  </si>
  <si>
    <t>26 24 16</t>
  </si>
  <si>
    <t>ELECTRICAL - conduit, wiring, lighting and devises</t>
  </si>
  <si>
    <t>26 27 26</t>
  </si>
  <si>
    <t>LOW VOLTAGE - phone and data  wiring and devices</t>
  </si>
  <si>
    <t>27 41 33</t>
  </si>
  <si>
    <t>SOUNDS &amp; VIDEO - Speaker system and Surveylance system</t>
  </si>
  <si>
    <t xml:space="preserve">BUILDING CONSTRUCTION TOTAL </t>
  </si>
  <si>
    <t xml:space="preserve">SUBTOTAL:  </t>
  </si>
  <si>
    <t>PROFIT &amp; OVERHEAD @</t>
  </si>
  <si>
    <t>BONDS &amp; INSURANCE @</t>
  </si>
  <si>
    <t>OH&amp;P + INSURANCE / BONDS TOTAL</t>
  </si>
  <si>
    <t>Building and Contractors Package Cost per SF</t>
  </si>
  <si>
    <t>OVERALL TOTAL PROJECT COST</t>
  </si>
  <si>
    <t>EXCLUSIONS AND CLARIFICATIONS:</t>
  </si>
  <si>
    <t>CLEANING / FINAL PUNCH</t>
  </si>
  <si>
    <t>TESTING , SURVEYING, AND INSPECTIONS</t>
  </si>
  <si>
    <t>TAP &amp; METER FEES</t>
  </si>
  <si>
    <t>01 32 33</t>
  </si>
  <si>
    <t>03 30 53</t>
  </si>
  <si>
    <t>INSULATION - Block insulation, PEMB Insulation, batt of foam</t>
  </si>
  <si>
    <t>FLOORING - Ceramic (walls and Floors) and Base</t>
  </si>
  <si>
    <t>FIRE PROTECTION - sprinkler system</t>
  </si>
  <si>
    <t>CONSTRUCTION CAMERA BY OWNER - GC Installs</t>
  </si>
  <si>
    <t>NTI - Ground Up</t>
  </si>
  <si>
    <t>395 Main Street</t>
  </si>
  <si>
    <t>Agawam MA 01001</t>
  </si>
  <si>
    <t>Pride Market</t>
  </si>
  <si>
    <t>New England Construction</t>
  </si>
  <si>
    <t>By Owner</t>
  </si>
  <si>
    <t>Testing by Owner - Hazardous Material Removal EXCLUDED</t>
  </si>
  <si>
    <t>Includes Temp. Toilets</t>
  </si>
  <si>
    <t>Included in Supervision</t>
  </si>
  <si>
    <t>General Liability ONLY</t>
  </si>
  <si>
    <t>Included</t>
  </si>
  <si>
    <t>No existing building</t>
  </si>
  <si>
    <t>Excludes contaminated soils</t>
  </si>
  <si>
    <t>Installation Only</t>
  </si>
  <si>
    <t>Excludeds Irrigation</t>
  </si>
  <si>
    <t>Exlcuded, none shown</t>
  </si>
  <si>
    <t>See Allowances</t>
  </si>
  <si>
    <t>Excludes Irrigation</t>
  </si>
  <si>
    <t>Includes Sealed Concrete</t>
  </si>
  <si>
    <t>Includes Stainless Steel Wall Panels</t>
  </si>
  <si>
    <t>Excluded</t>
  </si>
  <si>
    <t>In General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</si>
</sst>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  <numFmt numFmtId="166" formatCode="&quot;$&quot;#,##0;[Red]\-&quot;$&quot;#,##0"/>
    <numFmt numFmtId="167" formatCode="_(* #,##0.0_);_(* \(#,##0.0\);_(* &quot;-&quot;??_);_(@_)"/>
    <numFmt numFmtId="168" formatCode="&quot;$&quot;#,##0.00"/>
  </numFmts>
  <fonts count="14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b/>
      <sz val="12"/>
      <color indexed="10"/>
      <name val="Times New Roman"/>
      <family val="1"/>
    </font>
    <font>
      <sz val="11"/>
      <name val="Times New Roman"/>
      <family val="1"/>
    </font>
    <font>
      <sz val="12"/>
      <color indexed="10"/>
      <name val="Times New Roman"/>
      <family val="1"/>
    </font>
    <font>
      <sz val="11"/>
      <color rgb="FF000000"/>
      <name val="Aptos Narrow"/>
      <family val="2"/>
      <scheme val="minor"/>
    </font>
    <font>
      <sz val="12"/>
      <color indexed="9"/>
      <name val="Times New Roman"/>
      <family val="1"/>
    </font>
    <font>
      <b/>
      <sz val="10"/>
      <name val="Helv"/>
    </font>
    <font>
      <b/>
      <sz val="12"/>
      <name val="Helv"/>
    </font>
    <font>
      <b/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1" fillId="1" borderId="0"/>
    <xf numFmtId="3" fontId="12" fillId="0" borderId="59"/>
    <xf numFmtId="3" fontId="11" fillId="1" borderId="63"/>
  </cellStyleXfs>
  <cellXfs count="261">
    <xf numFmtId="0" fontId="0" fillId="0" borderId="0" xfId="0"/>
    <xf numFmtId="0" fontId="4" fillId="0" borderId="0" xfId="0" applyFont="1"/>
    <xf numFmtId="0" fontId="0" fillId="0" borderId="0" xfId="0" applyAlignment="1">
      <alignment horizontal="left" vertical="top"/>
    </xf>
    <xf numFmtId="49" fontId="5" fillId="0" borderId="0" xfId="0" applyNumberFormat="1" applyFont="1" applyAlignment="1">
      <alignment horizontal="right"/>
    </xf>
    <xf numFmtId="164" fontId="7" fillId="0" borderId="28" xfId="0" applyNumberFormat="1" applyFont="1" applyBorder="1" applyProtection="1">
      <protection locked="0"/>
    </xf>
    <xf numFmtId="3" fontId="7" fillId="0" borderId="29" xfId="0" applyNumberFormat="1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  <protection locked="0"/>
    </xf>
    <xf numFmtId="7" fontId="7" fillId="3" borderId="31" xfId="1" applyNumberFormat="1" applyFont="1" applyFill="1" applyBorder="1" applyAlignment="1" applyProtection="1">
      <alignment horizontal="right"/>
    </xf>
    <xf numFmtId="2" fontId="2" fillId="0" borderId="31" xfId="1" applyNumberFormat="1" applyFont="1" applyFill="1" applyBorder="1" applyProtection="1"/>
    <xf numFmtId="1" fontId="2" fillId="5" borderId="29" xfId="2" applyNumberFormat="1" applyFont="1" applyFill="1" applyBorder="1" applyAlignment="1" applyProtection="1">
      <alignment horizontal="center"/>
    </xf>
    <xf numFmtId="0" fontId="4" fillId="0" borderId="34" xfId="0" applyFont="1" applyBorder="1" applyProtection="1">
      <protection locked="0"/>
    </xf>
    <xf numFmtId="164" fontId="7" fillId="0" borderId="38" xfId="0" applyNumberFormat="1" applyFont="1" applyBorder="1" applyProtection="1">
      <protection locked="0"/>
    </xf>
    <xf numFmtId="0" fontId="7" fillId="0" borderId="40" xfId="0" applyFont="1" applyBorder="1" applyAlignment="1" applyProtection="1">
      <alignment horizontal="center"/>
      <protection locked="0"/>
    </xf>
    <xf numFmtId="2" fontId="2" fillId="0" borderId="41" xfId="1" applyNumberFormat="1" applyFont="1" applyFill="1" applyBorder="1" applyProtection="1"/>
    <xf numFmtId="1" fontId="2" fillId="5" borderId="39" xfId="2" applyNumberFormat="1" applyFont="1" applyFill="1" applyBorder="1" applyAlignment="1" applyProtection="1">
      <alignment horizontal="center"/>
    </xf>
    <xf numFmtId="0" fontId="4" fillId="0" borderId="44" xfId="0" applyFont="1" applyBorder="1" applyProtection="1">
      <protection locked="0"/>
    </xf>
    <xf numFmtId="0" fontId="4" fillId="0" borderId="46" xfId="0" applyFont="1" applyBorder="1" applyProtection="1">
      <protection locked="0"/>
    </xf>
    <xf numFmtId="0" fontId="4" fillId="0" borderId="5" xfId="0" applyFont="1" applyBorder="1" applyProtection="1">
      <protection locked="0"/>
    </xf>
    <xf numFmtId="166" fontId="2" fillId="0" borderId="41" xfId="2" applyNumberFormat="1" applyFont="1" applyFill="1" applyBorder="1" applyAlignment="1" applyProtection="1"/>
    <xf numFmtId="2" fontId="2" fillId="0" borderId="41" xfId="1" applyNumberFormat="1" applyFont="1" applyFill="1" applyBorder="1" applyAlignment="1" applyProtection="1"/>
    <xf numFmtId="1" fontId="2" fillId="0" borderId="39" xfId="2" applyNumberFormat="1" applyFont="1" applyFill="1" applyBorder="1" applyAlignment="1" applyProtection="1">
      <alignment horizontal="center"/>
    </xf>
    <xf numFmtId="166" fontId="2" fillId="0" borderId="48" xfId="2" applyNumberFormat="1" applyFont="1" applyFill="1" applyBorder="1" applyAlignment="1" applyProtection="1"/>
    <xf numFmtId="2" fontId="2" fillId="0" borderId="48" xfId="1" applyNumberFormat="1" applyFont="1" applyFill="1" applyBorder="1" applyAlignment="1" applyProtection="1"/>
    <xf numFmtId="1" fontId="2" fillId="0" borderId="48" xfId="2" applyNumberFormat="1" applyFont="1" applyFill="1" applyBorder="1" applyAlignment="1" applyProtection="1">
      <alignment horizontal="center"/>
    </xf>
    <xf numFmtId="1" fontId="8" fillId="0" borderId="0" xfId="2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4" fontId="7" fillId="0" borderId="27" xfId="0" applyNumberFormat="1" applyFont="1" applyBorder="1" applyProtection="1">
      <protection locked="0"/>
    </xf>
    <xf numFmtId="164" fontId="7" fillId="0" borderId="41" xfId="0" applyNumberFormat="1" applyFont="1" applyBorder="1" applyProtection="1">
      <protection locked="0"/>
    </xf>
    <xf numFmtId="164" fontId="7" fillId="0" borderId="31" xfId="0" applyNumberFormat="1" applyFont="1" applyBorder="1" applyProtection="1">
      <protection locked="0"/>
    </xf>
    <xf numFmtId="3" fontId="7" fillId="0" borderId="56" xfId="0" applyNumberFormat="1" applyFont="1" applyBorder="1" applyAlignment="1" applyProtection="1">
      <alignment horizontal="center"/>
      <protection locked="0"/>
    </xf>
    <xf numFmtId="1" fontId="2" fillId="5" borderId="57" xfId="2" applyNumberFormat="1" applyFont="1" applyFill="1" applyBorder="1" applyAlignment="1" applyProtection="1">
      <alignment horizontal="center"/>
    </xf>
    <xf numFmtId="7" fontId="7" fillId="8" borderId="31" xfId="1" applyNumberFormat="1" applyFont="1" applyFill="1" applyBorder="1" applyAlignment="1" applyProtection="1">
      <alignment horizontal="right"/>
    </xf>
    <xf numFmtId="2" fontId="2" fillId="0" borderId="48" xfId="1" applyNumberFormat="1" applyFont="1" applyFill="1" applyBorder="1" applyProtection="1"/>
    <xf numFmtId="1" fontId="2" fillId="5" borderId="48" xfId="2" applyNumberFormat="1" applyFont="1" applyFill="1" applyBorder="1" applyAlignment="1" applyProtection="1">
      <alignment horizontal="center"/>
    </xf>
    <xf numFmtId="167" fontId="2" fillId="0" borderId="5" xfId="1" quotePrefix="1" applyNumberFormat="1" applyFont="1" applyBorder="1" applyAlignment="1" applyProtection="1">
      <alignment horizontal="right"/>
    </xf>
    <xf numFmtId="1" fontId="6" fillId="0" borderId="0" xfId="1" applyNumberFormat="1" applyFont="1" applyFill="1" applyBorder="1" applyAlignment="1" applyProtection="1">
      <alignment horizontal="center"/>
    </xf>
    <xf numFmtId="0" fontId="2" fillId="0" borderId="46" xfId="0" applyFont="1" applyBorder="1" applyAlignment="1" applyProtection="1">
      <alignment horizontal="left" wrapText="1"/>
      <protection locked="0"/>
    </xf>
    <xf numFmtId="1" fontId="6" fillId="0" borderId="5" xfId="1" applyNumberFormat="1" applyFont="1" applyFill="1" applyBorder="1" applyAlignment="1" applyProtection="1">
      <alignment horizontal="center"/>
    </xf>
    <xf numFmtId="1" fontId="6" fillId="0" borderId="37" xfId="1" applyNumberFormat="1" applyFont="1" applyFill="1" applyBorder="1" applyAlignment="1" applyProtection="1">
      <alignment horizontal="center"/>
    </xf>
    <xf numFmtId="1" fontId="6" fillId="0" borderId="14" xfId="1" applyNumberFormat="1" applyFont="1" applyFill="1" applyBorder="1" applyAlignment="1" applyProtection="1">
      <alignment horizontal="center"/>
    </xf>
    <xf numFmtId="0" fontId="2" fillId="0" borderId="64" xfId="0" applyFont="1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66" xfId="0" applyBorder="1" applyAlignment="1" applyProtection="1">
      <alignment horizontal="left" vertical="center" wrapText="1"/>
      <protection locked="0"/>
    </xf>
    <xf numFmtId="0" fontId="0" fillId="0" borderId="67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49" fontId="5" fillId="0" borderId="0" xfId="0" quotePrefix="1" applyNumberFormat="1" applyFont="1" applyAlignment="1">
      <alignment horizontal="right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" fontId="3" fillId="2" borderId="2" xfId="0" quotePrefix="1" applyNumberFormat="1" applyFont="1" applyFill="1" applyBorder="1" applyAlignment="1">
      <alignment horizontal="left" vertical="center"/>
    </xf>
    <xf numFmtId="1" fontId="3" fillId="2" borderId="3" xfId="0" quotePrefix="1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" fontId="3" fillId="2" borderId="0" xfId="0" quotePrefix="1" applyNumberFormat="1" applyFont="1" applyFill="1" applyAlignment="1">
      <alignment horizontal="left" vertical="center"/>
    </xf>
    <xf numFmtId="1" fontId="3" fillId="2" borderId="5" xfId="0" quotePrefix="1" applyNumberFormat="1" applyFont="1" applyFill="1" applyBorder="1" applyAlignment="1">
      <alignment horizontal="left" vertical="center"/>
    </xf>
    <xf numFmtId="2" fontId="3" fillId="0" borderId="2" xfId="0" quotePrefix="1" applyNumberFormat="1" applyFont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3" borderId="0" xfId="0" applyFont="1" applyFill="1"/>
    <xf numFmtId="2" fontId="2" fillId="0" borderId="0" xfId="0" applyNumberFormat="1" applyFont="1"/>
    <xf numFmtId="1" fontId="2" fillId="3" borderId="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164" fontId="3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2" fillId="2" borderId="4" xfId="0" applyFont="1" applyFill="1" applyBorder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1" fontId="2" fillId="3" borderId="0" xfId="0" applyNumberFormat="1" applyFont="1" applyFill="1" applyAlignment="1">
      <alignment horizontal="center"/>
    </xf>
    <xf numFmtId="0" fontId="3" fillId="3" borderId="13" xfId="0" applyFont="1" applyFill="1" applyBorder="1" applyAlignment="1">
      <alignment horizontal="right"/>
    </xf>
    <xf numFmtId="0" fontId="3" fillId="3" borderId="14" xfId="0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3" xfId="0" applyFont="1" applyBorder="1"/>
    <xf numFmtId="49" fontId="2" fillId="0" borderId="0" xfId="0" applyNumberFormat="1" applyFont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4" fillId="0" borderId="10" xfId="0" applyFont="1" applyBorder="1"/>
    <xf numFmtId="49" fontId="3" fillId="0" borderId="22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2" fillId="0" borderId="0" xfId="0" quotePrefix="1" applyNumberFormat="1" applyFont="1" applyAlignment="1">
      <alignment horizontal="right"/>
    </xf>
    <xf numFmtId="49" fontId="2" fillId="0" borderId="0" xfId="0" applyNumberFormat="1" applyFont="1" applyAlignment="1">
      <alignment horizontal="right" vertical="center"/>
    </xf>
    <xf numFmtId="7" fontId="3" fillId="7" borderId="20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/>
    </xf>
    <xf numFmtId="0" fontId="3" fillId="4" borderId="49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3" xfId="0" applyFont="1" applyBorder="1"/>
    <xf numFmtId="49" fontId="3" fillId="0" borderId="22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2" fillId="0" borderId="5" xfId="0" quotePrefix="1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4" xfId="0" applyFont="1" applyBorder="1"/>
    <xf numFmtId="164" fontId="3" fillId="0" borderId="13" xfId="5" applyNumberFormat="1" applyFont="1" applyBorder="1"/>
    <xf numFmtId="2" fontId="3" fillId="0" borderId="49" xfId="5" applyNumberFormat="1" applyFont="1" applyBorder="1"/>
    <xf numFmtId="164" fontId="3" fillId="0" borderId="4" xfId="5" applyNumberFormat="1" applyFont="1" applyBorder="1"/>
    <xf numFmtId="2" fontId="3" fillId="0" borderId="0" xfId="5" applyNumberFormat="1" applyFont="1" applyBorder="1"/>
    <xf numFmtId="44" fontId="3" fillId="7" borderId="20" xfId="5" applyNumberFormat="1" applyFont="1" applyFill="1" applyBorder="1" applyAlignment="1">
      <alignment horizontal="center"/>
    </xf>
    <xf numFmtId="164" fontId="2" fillId="8" borderId="6" xfId="1" applyNumberFormat="1" applyFont="1" applyFill="1" applyBorder="1" applyProtection="1"/>
    <xf numFmtId="2" fontId="2" fillId="8" borderId="23" xfId="1" applyNumberFormat="1" applyFont="1" applyFill="1" applyBorder="1" applyProtection="1"/>
    <xf numFmtId="9" fontId="3" fillId="8" borderId="61" xfId="3" applyFont="1" applyFill="1" applyBorder="1" applyAlignment="1" applyProtection="1">
      <alignment horizontal="center"/>
    </xf>
    <xf numFmtId="164" fontId="2" fillId="8" borderId="8" xfId="1" applyNumberFormat="1" applyFont="1" applyFill="1" applyBorder="1" applyProtection="1"/>
    <xf numFmtId="2" fontId="2" fillId="8" borderId="12" xfId="1" applyNumberFormat="1" applyFont="1" applyFill="1" applyBorder="1" applyProtection="1"/>
    <xf numFmtId="9" fontId="3" fillId="8" borderId="62" xfId="3" applyFont="1" applyFill="1" applyBorder="1" applyAlignment="1" applyProtection="1">
      <alignment horizontal="center"/>
    </xf>
    <xf numFmtId="0" fontId="4" fillId="0" borderId="21" xfId="0" applyFont="1" applyBorder="1" applyAlignment="1">
      <alignment horizontal="left"/>
    </xf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44" fontId="2" fillId="9" borderId="64" xfId="0" applyNumberFormat="1" applyFont="1" applyFill="1" applyBorder="1" applyAlignment="1">
      <alignment horizontal="center" wrapText="1"/>
    </xf>
    <xf numFmtId="168" fontId="3" fillId="0" borderId="4" xfId="5" applyNumberFormat="1" applyFont="1" applyBorder="1"/>
    <xf numFmtId="0" fontId="2" fillId="0" borderId="13" xfId="0" applyFont="1" applyBorder="1"/>
    <xf numFmtId="0" fontId="2" fillId="0" borderId="49" xfId="0" applyFont="1" applyBorder="1"/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10" fontId="3" fillId="8" borderId="20" xfId="5" applyNumberFormat="1" applyFont="1" applyFill="1" applyBorder="1" applyAlignment="1" applyProtection="1">
      <alignment horizontal="center"/>
      <protection locked="0"/>
    </xf>
    <xf numFmtId="44" fontId="3" fillId="8" borderId="20" xfId="5" applyNumberFormat="1" applyFont="1" applyFill="1" applyBorder="1" applyAlignment="1" applyProtection="1">
      <alignment horizontal="center"/>
      <protection locked="0"/>
    </xf>
    <xf numFmtId="3" fontId="3" fillId="7" borderId="17" xfId="4" applyFont="1" applyFill="1" applyBorder="1" applyAlignment="1">
      <alignment horizontal="right"/>
    </xf>
    <xf numFmtId="3" fontId="3" fillId="7" borderId="18" xfId="4" applyFont="1" applyFill="1" applyBorder="1" applyAlignment="1">
      <alignment horizontal="right"/>
    </xf>
    <xf numFmtId="3" fontId="3" fillId="7" borderId="19" xfId="4" applyFont="1" applyFill="1" applyBorder="1" applyAlignment="1">
      <alignment horizontal="right"/>
    </xf>
    <xf numFmtId="0" fontId="3" fillId="9" borderId="17" xfId="0" applyFont="1" applyFill="1" applyBorder="1" applyAlignment="1">
      <alignment horizontal="right" vertical="center" wrapText="1"/>
    </xf>
    <xf numFmtId="0" fontId="3" fillId="9" borderId="18" xfId="0" applyFont="1" applyFill="1" applyBorder="1" applyAlignment="1">
      <alignment horizontal="right" vertical="center" wrapText="1"/>
    </xf>
    <xf numFmtId="0" fontId="3" fillId="9" borderId="19" xfId="0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right" vertical="center" wrapText="1"/>
    </xf>
    <xf numFmtId="0" fontId="3" fillId="6" borderId="19" xfId="0" applyFont="1" applyFill="1" applyBorder="1" applyAlignment="1">
      <alignment horizontal="right" vertical="center" wrapText="1"/>
    </xf>
    <xf numFmtId="3" fontId="3" fillId="9" borderId="17" xfId="4" applyFont="1" applyFill="1" applyBorder="1" applyAlignment="1">
      <alignment horizontal="right"/>
    </xf>
    <xf numFmtId="3" fontId="3" fillId="9" borderId="18" xfId="4" applyFont="1" applyFill="1" applyBorder="1" applyAlignment="1">
      <alignment horizontal="right"/>
    </xf>
    <xf numFmtId="3" fontId="3" fillId="9" borderId="19" xfId="4" applyFont="1" applyFill="1" applyBorder="1" applyAlignment="1">
      <alignment horizontal="right"/>
    </xf>
    <xf numFmtId="1" fontId="9" fillId="0" borderId="42" xfId="0" applyNumberFormat="1" applyFont="1" applyBorder="1" applyAlignment="1">
      <alignment horizontal="center" vertical="top" shrinkToFit="1"/>
    </xf>
    <xf numFmtId="1" fontId="9" fillId="0" borderId="35" xfId="0" applyNumberFormat="1" applyFont="1" applyBorder="1" applyAlignment="1">
      <alignment horizontal="center" vertical="top" shrinkToFit="1"/>
    </xf>
    <xf numFmtId="0" fontId="7" fillId="0" borderId="52" xfId="0" applyFont="1" applyBorder="1"/>
    <xf numFmtId="0" fontId="7" fillId="0" borderId="39" xfId="0" applyFont="1" applyBorder="1"/>
    <xf numFmtId="10" fontId="3" fillId="8" borderId="17" xfId="5" applyNumberFormat="1" applyFont="1" applyFill="1" applyBorder="1" applyAlignment="1">
      <alignment horizontal="right"/>
    </xf>
    <xf numFmtId="10" fontId="3" fillId="8" borderId="18" xfId="5" applyNumberFormat="1" applyFont="1" applyFill="1" applyBorder="1" applyAlignment="1">
      <alignment horizontal="right"/>
    </xf>
    <xf numFmtId="10" fontId="3" fillId="8" borderId="19" xfId="5" applyNumberFormat="1" applyFont="1" applyFill="1" applyBorder="1" applyAlignment="1">
      <alignment horizontal="right"/>
    </xf>
    <xf numFmtId="3" fontId="3" fillId="7" borderId="17" xfId="4" quotePrefix="1" applyFont="1" applyFill="1" applyBorder="1" applyAlignment="1">
      <alignment horizontal="right"/>
    </xf>
    <xf numFmtId="3" fontId="3" fillId="7" borderId="18" xfId="4" quotePrefix="1" applyFont="1" applyFill="1" applyBorder="1" applyAlignment="1">
      <alignment horizontal="right"/>
    </xf>
    <xf numFmtId="3" fontId="3" fillId="7" borderId="19" xfId="4" quotePrefix="1" applyFont="1" applyFill="1" applyBorder="1" applyAlignment="1">
      <alignment horizontal="right"/>
    </xf>
    <xf numFmtId="3" fontId="3" fillId="0" borderId="17" xfId="6" applyFont="1" applyFill="1" applyBorder="1" applyAlignment="1">
      <alignment horizontal="right" vertical="center"/>
    </xf>
    <xf numFmtId="3" fontId="3" fillId="0" borderId="18" xfId="6" applyFont="1" applyFill="1" applyBorder="1" applyAlignment="1">
      <alignment horizontal="right" vertical="center"/>
    </xf>
    <xf numFmtId="3" fontId="3" fillId="0" borderId="19" xfId="6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3" fontId="3" fillId="2" borderId="6" xfId="0" applyNumberFormat="1" applyFont="1" applyFill="1" applyBorder="1" applyAlignment="1" applyProtection="1">
      <alignment horizontal="center"/>
      <protection locked="0"/>
    </xf>
    <xf numFmtId="3" fontId="3" fillId="2" borderId="7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right"/>
    </xf>
    <xf numFmtId="0" fontId="3" fillId="3" borderId="5" xfId="0" applyFont="1" applyFill="1" applyBorder="1" applyAlignment="1">
      <alignment horizontal="right"/>
    </xf>
    <xf numFmtId="3" fontId="3" fillId="2" borderId="8" xfId="0" applyNumberFormat="1" applyFont="1" applyFill="1" applyBorder="1" applyAlignment="1" applyProtection="1">
      <alignment horizontal="center"/>
      <protection locked="0"/>
    </xf>
    <xf numFmtId="3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64" fontId="3" fillId="3" borderId="0" xfId="0" applyNumberFormat="1" applyFont="1" applyFill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5" fontId="3" fillId="2" borderId="8" xfId="0" applyNumberFormat="1" applyFont="1" applyFill="1" applyBorder="1" applyAlignment="1" applyProtection="1">
      <alignment horizontal="center"/>
      <protection locked="0"/>
    </xf>
    <xf numFmtId="165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left" vertical="center"/>
      <protection locked="0"/>
    </xf>
    <xf numFmtId="165" fontId="3" fillId="2" borderId="12" xfId="0" applyNumberFormat="1" applyFont="1" applyFill="1" applyBorder="1" applyAlignment="1" applyProtection="1">
      <alignment horizontal="center" vertical="center"/>
      <protection locked="0"/>
    </xf>
    <xf numFmtId="165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7" fillId="0" borderId="4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45" xfId="0" applyFont="1" applyBorder="1"/>
    <xf numFmtId="0" fontId="7" fillId="0" borderId="38" xfId="0" applyFont="1" applyBorder="1"/>
    <xf numFmtId="0" fontId="7" fillId="0" borderId="41" xfId="0" applyFont="1" applyBorder="1"/>
    <xf numFmtId="0" fontId="7" fillId="0" borderId="36" xfId="0" applyFont="1" applyBorder="1"/>
    <xf numFmtId="0" fontId="7" fillId="0" borderId="0" xfId="0" applyFont="1"/>
    <xf numFmtId="0" fontId="7" fillId="0" borderId="37" xfId="0" applyFont="1" applyBorder="1"/>
    <xf numFmtId="0" fontId="7" fillId="0" borderId="32" xfId="0" quotePrefix="1" applyFont="1" applyBorder="1" applyAlignment="1">
      <alignment horizontal="center"/>
    </xf>
    <xf numFmtId="0" fontId="7" fillId="0" borderId="24" xfId="0" quotePrefix="1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45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7" fillId="0" borderId="41" xfId="0" applyFont="1" applyBorder="1" applyAlignment="1">
      <alignment horizontal="center"/>
    </xf>
    <xf numFmtId="0" fontId="7" fillId="0" borderId="42" xfId="0" quotePrefix="1" applyFont="1" applyBorder="1" applyAlignment="1">
      <alignment horizontal="center"/>
    </xf>
    <xf numFmtId="0" fontId="7" fillId="0" borderId="35" xfId="0" quotePrefix="1" applyFont="1" applyBorder="1" applyAlignment="1">
      <alignment horizontal="center"/>
    </xf>
    <xf numFmtId="0" fontId="7" fillId="0" borderId="47" xfId="0" applyFont="1" applyBorder="1"/>
    <xf numFmtId="0" fontId="7" fillId="0" borderId="28" xfId="0" applyFont="1" applyBorder="1"/>
    <xf numFmtId="0" fontId="7" fillId="0" borderId="31" xfId="0" applyFont="1" applyBorder="1"/>
    <xf numFmtId="0" fontId="2" fillId="0" borderId="42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left"/>
      <protection locked="0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41" xfId="0" applyFont="1" applyBorder="1" applyAlignment="1" applyProtection="1">
      <alignment horizontal="left"/>
      <protection locked="0"/>
    </xf>
    <xf numFmtId="17" fontId="7" fillId="0" borderId="42" xfId="0" quotePrefix="1" applyNumberFormat="1" applyFont="1" applyBorder="1" applyAlignment="1">
      <alignment horizontal="center"/>
    </xf>
    <xf numFmtId="17" fontId="7" fillId="0" borderId="35" xfId="0" quotePrefix="1" applyNumberFormat="1" applyFont="1" applyBorder="1" applyAlignment="1">
      <alignment horizontal="center"/>
    </xf>
    <xf numFmtId="0" fontId="2" fillId="0" borderId="45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1" fontId="9" fillId="0" borderId="32" xfId="0" applyNumberFormat="1" applyFont="1" applyBorder="1" applyAlignment="1">
      <alignment horizontal="center" vertical="top" shrinkToFit="1"/>
    </xf>
    <xf numFmtId="1" fontId="9" fillId="0" borderId="24" xfId="0" applyNumberFormat="1" applyFont="1" applyBorder="1" applyAlignment="1">
      <alignment horizontal="center" vertical="top" shrinkToFit="1"/>
    </xf>
    <xf numFmtId="0" fontId="7" fillId="0" borderId="50" xfId="0" applyFont="1" applyBorder="1"/>
    <xf numFmtId="0" fontId="7" fillId="0" borderId="51" xfId="0" applyFont="1" applyBorder="1"/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" fontId="9" fillId="0" borderId="42" xfId="0" quotePrefix="1" applyNumberFormat="1" applyFont="1" applyBorder="1" applyAlignment="1">
      <alignment horizontal="center" vertical="top" shrinkToFit="1"/>
    </xf>
    <xf numFmtId="1" fontId="9" fillId="0" borderId="35" xfId="0" quotePrefix="1" applyNumberFormat="1" applyFont="1" applyBorder="1" applyAlignment="1">
      <alignment horizontal="center" vertical="top" shrinkToFit="1"/>
    </xf>
    <xf numFmtId="0" fontId="2" fillId="9" borderId="32" xfId="0" applyFont="1" applyFill="1" applyBorder="1" applyAlignment="1" applyProtection="1">
      <alignment horizontal="left" vertical="center" wrapText="1"/>
      <protection locked="0"/>
    </xf>
    <xf numFmtId="0" fontId="2" fillId="9" borderId="26" xfId="0" applyFont="1" applyFill="1" applyBorder="1" applyAlignment="1" applyProtection="1">
      <alignment horizontal="left" vertical="center" wrapText="1"/>
      <protection locked="0"/>
    </xf>
    <xf numFmtId="0" fontId="2" fillId="9" borderId="33" xfId="0" applyFont="1" applyFill="1" applyBorder="1" applyAlignment="1" applyProtection="1">
      <alignment horizontal="left" vertical="center" wrapText="1"/>
      <protection locked="0"/>
    </xf>
    <xf numFmtId="0" fontId="2" fillId="9" borderId="42" xfId="0" applyFont="1" applyFill="1" applyBorder="1" applyAlignment="1" applyProtection="1">
      <alignment horizontal="left" vertical="center" wrapText="1"/>
      <protection locked="0"/>
    </xf>
    <xf numFmtId="0" fontId="2" fillId="9" borderId="38" xfId="0" applyFont="1" applyFill="1" applyBorder="1" applyAlignment="1" applyProtection="1">
      <alignment horizontal="left" vertical="center" wrapText="1"/>
      <protection locked="0"/>
    </xf>
    <xf numFmtId="0" fontId="2" fillId="9" borderId="43" xfId="0" applyFont="1" applyFill="1" applyBorder="1" applyAlignment="1" applyProtection="1">
      <alignment horizontal="left" vertical="center" wrapText="1"/>
      <protection locked="0"/>
    </xf>
    <xf numFmtId="0" fontId="2" fillId="9" borderId="53" xfId="0" applyFont="1" applyFill="1" applyBorder="1" applyAlignment="1" applyProtection="1">
      <alignment horizontal="left" vertical="center" wrapText="1"/>
      <protection locked="0"/>
    </xf>
    <xf numFmtId="0" fontId="2" fillId="9" borderId="54" xfId="0" applyFont="1" applyFill="1" applyBorder="1" applyAlignment="1" applyProtection="1">
      <alignment horizontal="left" vertical="center" wrapText="1"/>
      <protection locked="0"/>
    </xf>
    <xf numFmtId="0" fontId="2" fillId="9" borderId="55" xfId="0" applyFont="1" applyFill="1" applyBorder="1" applyAlignment="1" applyProtection="1">
      <alignment horizontal="left" vertical="center" wrapText="1"/>
      <protection locked="0"/>
    </xf>
    <xf numFmtId="7" fontId="2" fillId="7" borderId="58" xfId="0" applyNumberFormat="1" applyFont="1" applyFill="1" applyBorder="1" applyAlignment="1">
      <alignment horizontal="center" wrapText="1"/>
    </xf>
    <xf numFmtId="7" fontId="2" fillId="7" borderId="60" xfId="0" applyNumberFormat="1" applyFont="1" applyFill="1" applyBorder="1" applyAlignment="1">
      <alignment horizontal="center" wrapText="1"/>
    </xf>
    <xf numFmtId="7" fontId="3" fillId="7" borderId="20" xfId="5" applyNumberFormat="1" applyFont="1" applyFill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Percent" xfId="3" builtinId="5"/>
    <cellStyle name="Shaded Bold" xfId="6" xr:uid="{429DA929-E909-4F25-A95D-F0974E2F6319}"/>
    <cellStyle name="Shaded Bold Labels" xfId="4" xr:uid="{D505B35C-9403-47FC-9539-F62492C5D7DC}"/>
    <cellStyle name="Thick Border" xfId="5" xr:uid="{10F0FB8D-399B-4F1E-AEFD-7AA2C19AF195}"/>
  </cellStyles>
  <dxfs count="8">
    <dxf>
      <font>
        <condense val="0"/>
        <extend val="0"/>
        <color indexed="42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71156</xdr:colOff>
      <xdr:row>0</xdr:row>
      <xdr:rowOff>52215</xdr:rowOff>
    </xdr:from>
    <xdr:to>
      <xdr:col>10</xdr:col>
      <xdr:colOff>1089906</xdr:colOff>
      <xdr:row>5</xdr:row>
      <xdr:rowOff>75052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979685-DDF5-43DA-9261-558ABDF5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56" y="52215"/>
          <a:ext cx="2578608" cy="1080112"/>
        </a:xfrm>
        <a:prstGeom prst="rect">
          <a:avLst/>
        </a:prstGeom>
      </xdr:spPr>
    </xdr:pic>
    <xdr:clientData/>
  </xdr:twoCellAnchor>
  <xdr:oneCellAnchor>
    <xdr:from>
      <xdr:col>8</xdr:col>
      <xdr:colOff>71156</xdr:colOff>
      <xdr:row>0</xdr:row>
      <xdr:rowOff>52215</xdr:rowOff>
    </xdr:from>
    <xdr:ext cx="2587573" cy="1087396"/>
    <xdr:pic>
      <xdr:nvPicPr>
        <xdr:cNvPr id="3" name="Picture 2">
          <a:extLst>
            <a:ext uri="{FF2B5EF4-FFF2-40B4-BE49-F238E27FC236}">
              <a16:creationId xmlns:a16="http://schemas.microsoft.com/office/drawing/2014/main" id="{05BA883E-EDFA-4D9A-8599-38F10DBA9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56" y="52215"/>
          <a:ext cx="2587573" cy="10873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pminvestmentsllc-my.sharepoint.com/personal/dsteiner_fas-mart_com/Documents/Documents/Bid%20&amp;%20Estimating%20Info/C-Store%20Bid%20Documents/C-STORE%20-%20Estimator%20121123.xlsx" TargetMode="External"/><Relationship Id="rId1" Type="http://schemas.openxmlformats.org/officeDocument/2006/relationships/externalLinkPath" Target="https://gpminvestmentsllc.sharepoint.com/sites/EngineeringManagement/Shared%20Documents/New%20To%20Industry/Store%204634%20Gilbert%20AZ/Bid%20Doc/GC%20Bid%20Package/C-STORE%20-%20Estimator%20121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rop Downs"/>
      <sheetName val="Original Budget"/>
      <sheetName val="GC Bid Form"/>
      <sheetName val="Bid Tabulation"/>
      <sheetName val="Site plan"/>
      <sheetName val="Floor Plan"/>
      <sheetName val="Exterior Elevations"/>
      <sheetName val="GC #1 - Bid"/>
      <sheetName val="GC #2 - Bid"/>
      <sheetName val="GC #3 - Bid"/>
      <sheetName val="GC #4 - Bid"/>
      <sheetName val="GC #5 - Bid"/>
      <sheetName val="GC #6 - Bid"/>
      <sheetName val="RegMod"/>
    </sheetNames>
    <sheetDataSet>
      <sheetData sheetId="0"/>
      <sheetData sheetId="1">
        <row r="15">
          <cell r="H15">
            <v>31363.199999999997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8504-F59F-481A-91A3-B04CFCC8A8DC}">
  <sheetPr>
    <pageSetUpPr fitToPage="1"/>
  </sheetPr>
  <dimension ref="A1:AJ168"/>
  <sheetViews>
    <sheetView tabSelected="1" zoomScale="85" zoomScaleNormal="85" workbookViewId="0">
      <selection activeCell="O27" sqref="O27:R27"/>
    </sheetView>
  </sheetViews>
  <sheetFormatPr defaultColWidth="10.33203125" defaultRowHeight="15.75" x14ac:dyDescent="0.25"/>
  <cols>
    <col min="1" max="1" width="3.1640625" customWidth="1"/>
    <col min="2" max="2" width="16.83203125" style="1" customWidth="1"/>
    <col min="3" max="3" width="6.83203125" style="1" customWidth="1"/>
    <col min="4" max="5" width="10.33203125" style="1"/>
    <col min="6" max="6" width="20.1640625" style="1" customWidth="1"/>
    <col min="7" max="7" width="30.83203125" style="1" customWidth="1"/>
    <col min="8" max="8" width="20.83203125" style="1" customWidth="1"/>
    <col min="9" max="9" width="10.33203125" style="1"/>
    <col min="10" max="10" width="18.33203125" style="1" customWidth="1"/>
    <col min="11" max="11" width="20.83203125" style="1" customWidth="1"/>
    <col min="12" max="12" width="0" style="1" hidden="1" customWidth="1"/>
    <col min="13" max="14" width="10.33203125" style="1" hidden="1" customWidth="1"/>
    <col min="15" max="15" width="20.83203125" style="1" customWidth="1"/>
    <col min="16" max="16" width="10.33203125" style="1" customWidth="1"/>
    <col min="17" max="17" width="18.33203125" style="1" customWidth="1"/>
    <col min="18" max="18" width="20.83203125" style="1" customWidth="1"/>
    <col min="19" max="19" width="45.83203125" style="1" customWidth="1"/>
  </cols>
  <sheetData>
    <row r="1" spans="1:36" x14ac:dyDescent="0.25">
      <c r="B1" s="50"/>
      <c r="C1" s="51"/>
      <c r="D1" s="51"/>
      <c r="E1" s="51"/>
      <c r="F1" s="51"/>
      <c r="G1" s="52"/>
      <c r="H1" s="51"/>
      <c r="I1" s="51"/>
      <c r="J1" s="53"/>
      <c r="K1" s="54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B2" s="55"/>
      <c r="C2" s="56"/>
      <c r="D2" s="56"/>
      <c r="E2" s="56"/>
      <c r="F2" s="56"/>
      <c r="G2" s="57"/>
      <c r="H2" s="56"/>
      <c r="I2" s="56"/>
      <c r="J2" s="58"/>
      <c r="K2" s="5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25">
      <c r="B3" s="55"/>
      <c r="C3" s="56"/>
      <c r="D3" s="56"/>
      <c r="E3" s="56"/>
      <c r="F3" s="56"/>
      <c r="G3" s="57"/>
      <c r="H3" s="56"/>
      <c r="I3" s="56"/>
      <c r="J3" s="58"/>
      <c r="K3" s="59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6.5" thickBot="1" x14ac:dyDescent="0.3">
      <c r="B4" s="55"/>
      <c r="C4" s="56"/>
      <c r="D4" s="56"/>
      <c r="E4" s="56"/>
      <c r="F4" s="56"/>
      <c r="G4" s="57"/>
      <c r="H4" s="56"/>
      <c r="I4" s="56"/>
      <c r="J4" s="58"/>
      <c r="K4" s="59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20.100000000000001" customHeight="1" x14ac:dyDescent="0.25">
      <c r="A5" s="3"/>
      <c r="B5" s="55"/>
      <c r="C5" s="56"/>
      <c r="D5" s="56"/>
      <c r="E5" s="56"/>
      <c r="F5" s="56"/>
      <c r="G5" s="57"/>
      <c r="H5" s="56"/>
      <c r="I5" s="56"/>
      <c r="J5" s="58"/>
      <c r="K5" s="59"/>
      <c r="L5" s="53"/>
      <c r="M5" s="60"/>
      <c r="N5" s="61"/>
      <c r="O5" s="182" t="s">
        <v>0</v>
      </c>
      <c r="P5" s="183"/>
      <c r="Q5" s="184"/>
      <c r="R5" s="185"/>
      <c r="S5" s="6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20.100000000000001" customHeight="1" x14ac:dyDescent="0.25">
      <c r="A6" s="3"/>
      <c r="B6" s="55"/>
      <c r="C6" s="63"/>
      <c r="D6" s="63"/>
      <c r="E6" s="64"/>
      <c r="F6" s="64"/>
      <c r="G6" s="57"/>
      <c r="H6" s="56"/>
      <c r="I6" s="56"/>
      <c r="J6" s="56"/>
      <c r="K6" s="65"/>
      <c r="L6" s="66"/>
      <c r="M6" s="67"/>
      <c r="N6" s="68"/>
      <c r="O6" s="186" t="s">
        <v>1</v>
      </c>
      <c r="P6" s="187"/>
      <c r="Q6" s="188">
        <v>4550</v>
      </c>
      <c r="R6" s="189"/>
      <c r="S6" s="6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0.100000000000001" customHeight="1" x14ac:dyDescent="0.25">
      <c r="A7" s="3"/>
      <c r="B7" s="55"/>
      <c r="C7" s="69" t="s">
        <v>2</v>
      </c>
      <c r="D7" s="69"/>
      <c r="E7" s="190" t="s">
        <v>164</v>
      </c>
      <c r="F7" s="190"/>
      <c r="G7" s="190"/>
      <c r="H7" s="69" t="s">
        <v>3</v>
      </c>
      <c r="I7" s="69"/>
      <c r="J7" s="191" t="s">
        <v>167</v>
      </c>
      <c r="K7" s="192"/>
      <c r="L7" s="70"/>
      <c r="M7" s="67"/>
      <c r="N7" s="68"/>
      <c r="O7" s="186" t="s">
        <v>4</v>
      </c>
      <c r="P7" s="187"/>
      <c r="Q7" s="188"/>
      <c r="R7" s="189"/>
      <c r="S7" s="6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0.100000000000001" customHeight="1" x14ac:dyDescent="0.25">
      <c r="A8" s="3"/>
      <c r="B8" s="55"/>
      <c r="C8" s="69" t="s">
        <v>5</v>
      </c>
      <c r="D8" s="69"/>
      <c r="E8" s="196">
        <v>638</v>
      </c>
      <c r="F8" s="196"/>
      <c r="G8" s="196"/>
      <c r="H8" s="69" t="s">
        <v>6</v>
      </c>
      <c r="I8" s="69"/>
      <c r="J8" s="197" t="s">
        <v>7</v>
      </c>
      <c r="K8" s="198"/>
      <c r="L8" s="70"/>
      <c r="M8" s="67"/>
      <c r="N8" s="68"/>
      <c r="O8" s="199" t="s">
        <v>8</v>
      </c>
      <c r="P8" s="200"/>
      <c r="Q8" s="201"/>
      <c r="R8" s="202"/>
      <c r="S8" s="7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20.100000000000001" customHeight="1" x14ac:dyDescent="0.25">
      <c r="A9" s="3"/>
      <c r="B9" s="55"/>
      <c r="C9" s="69" t="s">
        <v>9</v>
      </c>
      <c r="D9" s="69"/>
      <c r="E9" s="196" t="s">
        <v>165</v>
      </c>
      <c r="F9" s="196"/>
      <c r="G9" s="196"/>
      <c r="H9" s="69" t="s">
        <v>10</v>
      </c>
      <c r="I9" s="69"/>
      <c r="J9" s="197" t="s">
        <v>168</v>
      </c>
      <c r="K9" s="198"/>
      <c r="L9" s="72"/>
      <c r="M9" s="73"/>
      <c r="N9" s="68"/>
      <c r="O9" s="199" t="s">
        <v>11</v>
      </c>
      <c r="P9" s="200"/>
      <c r="Q9" s="201"/>
      <c r="R9" s="202"/>
      <c r="S9" s="7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20.100000000000001" customHeight="1" x14ac:dyDescent="0.25">
      <c r="A10" s="3"/>
      <c r="B10" s="74"/>
      <c r="C10" s="75"/>
      <c r="D10" s="76" t="s">
        <v>12</v>
      </c>
      <c r="E10" s="203" t="s">
        <v>166</v>
      </c>
      <c r="F10" s="203"/>
      <c r="G10" s="203"/>
      <c r="H10" s="69" t="s">
        <v>13</v>
      </c>
      <c r="I10" s="69"/>
      <c r="J10" s="204">
        <f ca="1">TODAY()</f>
        <v>45714</v>
      </c>
      <c r="K10" s="205"/>
      <c r="L10" s="77"/>
      <c r="M10" s="73"/>
      <c r="N10" s="68"/>
      <c r="O10" s="186" t="s">
        <v>14</v>
      </c>
      <c r="P10" s="187"/>
      <c r="Q10" s="188"/>
      <c r="R10" s="189"/>
      <c r="S10" s="6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9.9499999999999993" customHeight="1" thickBot="1" x14ac:dyDescent="0.3">
      <c r="A11" s="3"/>
      <c r="B11" s="74"/>
      <c r="C11" s="75"/>
      <c r="D11" s="76"/>
      <c r="E11" s="78"/>
      <c r="F11" s="78"/>
      <c r="G11" s="79"/>
      <c r="H11" s="69"/>
      <c r="I11" s="69"/>
      <c r="J11" s="77"/>
      <c r="K11" s="77"/>
      <c r="L11" s="77"/>
      <c r="M11" s="73"/>
      <c r="N11" s="80"/>
      <c r="O11" s="81"/>
      <c r="P11" s="82"/>
      <c r="Q11" s="83"/>
      <c r="R11" s="84"/>
      <c r="S11" s="6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6.75" customHeight="1" thickBot="1" x14ac:dyDescent="0.3">
      <c r="A12" s="3"/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7"/>
      <c r="S12" s="88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20.100000000000001" customHeight="1" thickBot="1" x14ac:dyDescent="0.3">
      <c r="A13" s="89"/>
      <c r="B13" s="90" t="s">
        <v>15</v>
      </c>
      <c r="C13" s="206" t="s">
        <v>16</v>
      </c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6.5" thickBot="1" x14ac:dyDescent="0.3">
      <c r="A14" s="89"/>
      <c r="B14" s="91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3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20.100000000000001" customHeight="1" thickBot="1" x14ac:dyDescent="0.3">
      <c r="A15" s="89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6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24.95" customHeight="1" thickBot="1" x14ac:dyDescent="0.3">
      <c r="A16" s="89"/>
      <c r="B16" s="97" t="s">
        <v>17</v>
      </c>
      <c r="C16" s="98"/>
      <c r="D16" s="99" t="s">
        <v>18</v>
      </c>
      <c r="E16" s="100"/>
      <c r="F16" s="100"/>
      <c r="G16" s="100"/>
      <c r="H16" s="101" t="s">
        <v>19</v>
      </c>
      <c r="I16" s="101" t="s">
        <v>20</v>
      </c>
      <c r="J16" s="102" t="s">
        <v>21</v>
      </c>
      <c r="K16" s="103" t="s">
        <v>22</v>
      </c>
      <c r="L16" s="103"/>
      <c r="M16" s="104" t="s">
        <v>23</v>
      </c>
      <c r="N16" s="105" t="s">
        <v>24</v>
      </c>
      <c r="O16" s="193" t="s">
        <v>25</v>
      </c>
      <c r="P16" s="194"/>
      <c r="Q16" s="194"/>
      <c r="R16" s="195"/>
      <c r="S16" s="102" t="s">
        <v>26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20.100000000000001" customHeight="1" x14ac:dyDescent="0.25">
      <c r="A17" s="89"/>
      <c r="B17" s="106"/>
      <c r="C17" s="107"/>
      <c r="D17" s="108" t="s">
        <v>27</v>
      </c>
      <c r="E17" s="109"/>
      <c r="F17" s="109"/>
      <c r="G17" s="109"/>
      <c r="H17" s="109"/>
      <c r="I17" s="109"/>
      <c r="J17" s="109"/>
      <c r="K17" s="109"/>
      <c r="L17" s="110"/>
      <c r="M17" s="110"/>
      <c r="N17" s="110"/>
      <c r="O17" s="110"/>
      <c r="P17" s="110"/>
      <c r="Q17" s="110"/>
      <c r="R17" s="110"/>
      <c r="S17" s="111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8" customHeight="1" x14ac:dyDescent="0.25">
      <c r="A18" s="112"/>
      <c r="B18" s="216" t="s">
        <v>28</v>
      </c>
      <c r="C18" s="217"/>
      <c r="D18" s="218" t="s">
        <v>29</v>
      </c>
      <c r="E18" s="219"/>
      <c r="F18" s="219"/>
      <c r="G18" s="220"/>
      <c r="H18" s="4">
        <v>212400</v>
      </c>
      <c r="I18" s="5">
        <v>1</v>
      </c>
      <c r="J18" s="6" t="s">
        <v>30</v>
      </c>
      <c r="K18" s="7">
        <f>I18*H18</f>
        <v>212400</v>
      </c>
      <c r="L18" s="8">
        <v>0</v>
      </c>
      <c r="M18" s="8">
        <v>10.72</v>
      </c>
      <c r="N18" s="9">
        <f t="shared" ref="N18:N21" si="0">I18</f>
        <v>1</v>
      </c>
      <c r="O18" s="249"/>
      <c r="P18" s="250"/>
      <c r="Q18" s="250"/>
      <c r="R18" s="251"/>
      <c r="S18" s="10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8" customHeight="1" x14ac:dyDescent="0.25">
      <c r="A19" s="112"/>
      <c r="B19" s="208" t="s">
        <v>28</v>
      </c>
      <c r="C19" s="209"/>
      <c r="D19" s="213" t="s">
        <v>31</v>
      </c>
      <c r="E19" s="214"/>
      <c r="F19" s="214"/>
      <c r="G19" s="215"/>
      <c r="H19" s="11">
        <v>0</v>
      </c>
      <c r="I19" s="5">
        <v>1</v>
      </c>
      <c r="J19" s="12" t="s">
        <v>30</v>
      </c>
      <c r="K19" s="7">
        <f t="shared" ref="K19:K37" si="1">I19*H19</f>
        <v>0</v>
      </c>
      <c r="L19" s="13">
        <v>0</v>
      </c>
      <c r="M19" s="13">
        <v>36.799999999999997</v>
      </c>
      <c r="N19" s="14">
        <f t="shared" si="0"/>
        <v>1</v>
      </c>
      <c r="O19" s="252" t="s">
        <v>172</v>
      </c>
      <c r="P19" s="253"/>
      <c r="Q19" s="253"/>
      <c r="R19" s="254"/>
      <c r="S19" s="1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8" customHeight="1" x14ac:dyDescent="0.25">
      <c r="A20" s="112"/>
      <c r="B20" s="208" t="s">
        <v>32</v>
      </c>
      <c r="C20" s="209"/>
      <c r="D20" s="210" t="s">
        <v>33</v>
      </c>
      <c r="E20" s="211"/>
      <c r="F20" s="211"/>
      <c r="G20" s="212"/>
      <c r="H20" s="11">
        <v>0</v>
      </c>
      <c r="I20" s="5">
        <v>1</v>
      </c>
      <c r="J20" s="12" t="s">
        <v>30</v>
      </c>
      <c r="K20" s="7">
        <f t="shared" si="1"/>
        <v>0</v>
      </c>
      <c r="L20" s="13"/>
      <c r="M20" s="13"/>
      <c r="N20" s="14"/>
      <c r="O20" s="252" t="s">
        <v>169</v>
      </c>
      <c r="P20" s="253"/>
      <c r="Q20" s="253"/>
      <c r="R20" s="254"/>
      <c r="S20" s="1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8" customHeight="1" x14ac:dyDescent="0.25">
      <c r="A21" s="112"/>
      <c r="B21" s="208" t="s">
        <v>28</v>
      </c>
      <c r="C21" s="209"/>
      <c r="D21" s="210" t="s">
        <v>34</v>
      </c>
      <c r="E21" s="211"/>
      <c r="F21" s="211"/>
      <c r="G21" s="212"/>
      <c r="H21" s="11">
        <v>42272</v>
      </c>
      <c r="I21" s="5">
        <v>1</v>
      </c>
      <c r="J21" s="12" t="s">
        <v>30</v>
      </c>
      <c r="K21" s="7">
        <f t="shared" si="1"/>
        <v>42272</v>
      </c>
      <c r="L21" s="13">
        <v>0</v>
      </c>
      <c r="M21" s="13">
        <v>36.799999999999997</v>
      </c>
      <c r="N21" s="14">
        <f t="shared" si="0"/>
        <v>1</v>
      </c>
      <c r="O21" s="252" t="s">
        <v>173</v>
      </c>
      <c r="P21" s="253"/>
      <c r="Q21" s="253"/>
      <c r="R21" s="254"/>
      <c r="S21" s="16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8" customHeight="1" x14ac:dyDescent="0.25">
      <c r="A22" s="112"/>
      <c r="B22" s="208" t="s">
        <v>35</v>
      </c>
      <c r="C22" s="209"/>
      <c r="D22" s="213" t="s">
        <v>36</v>
      </c>
      <c r="E22" s="214"/>
      <c r="F22" s="214"/>
      <c r="G22" s="215"/>
      <c r="H22" s="11">
        <v>15000</v>
      </c>
      <c r="I22" s="5">
        <v>1</v>
      </c>
      <c r="J22" s="12" t="s">
        <v>30</v>
      </c>
      <c r="K22" s="7">
        <f t="shared" si="1"/>
        <v>15000</v>
      </c>
      <c r="L22" s="13"/>
      <c r="M22" s="13"/>
      <c r="N22" s="14"/>
      <c r="O22" s="252" t="s">
        <v>171</v>
      </c>
      <c r="P22" s="253"/>
      <c r="Q22" s="253"/>
      <c r="R22" s="254"/>
      <c r="S22" s="17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8" customHeight="1" x14ac:dyDescent="0.25">
      <c r="A23" s="112"/>
      <c r="B23" s="208" t="s">
        <v>37</v>
      </c>
      <c r="C23" s="209"/>
      <c r="D23" s="210" t="s">
        <v>38</v>
      </c>
      <c r="E23" s="211"/>
      <c r="F23" s="211"/>
      <c r="G23" s="212"/>
      <c r="H23" s="11">
        <v>5340</v>
      </c>
      <c r="I23" s="5">
        <v>1</v>
      </c>
      <c r="J23" s="12" t="s">
        <v>30</v>
      </c>
      <c r="K23" s="7">
        <f t="shared" si="1"/>
        <v>5340</v>
      </c>
      <c r="L23" s="13"/>
      <c r="M23" s="13"/>
      <c r="N23" s="14"/>
      <c r="O23" s="252"/>
      <c r="P23" s="253"/>
      <c r="Q23" s="253"/>
      <c r="R23" s="254"/>
      <c r="S23" s="16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8" customHeight="1" x14ac:dyDescent="0.25">
      <c r="A24" s="112"/>
      <c r="B24" s="208" t="s">
        <v>28</v>
      </c>
      <c r="C24" s="209"/>
      <c r="D24" s="213" t="s">
        <v>39</v>
      </c>
      <c r="E24" s="214"/>
      <c r="F24" s="214"/>
      <c r="G24" s="215"/>
      <c r="H24" s="11">
        <v>9720</v>
      </c>
      <c r="I24" s="5">
        <v>1</v>
      </c>
      <c r="J24" s="12" t="s">
        <v>30</v>
      </c>
      <c r="K24" s="7">
        <f t="shared" si="1"/>
        <v>9720</v>
      </c>
      <c r="L24" s="13"/>
      <c r="M24" s="13"/>
      <c r="N24" s="14"/>
      <c r="O24" s="252"/>
      <c r="P24" s="253"/>
      <c r="Q24" s="253"/>
      <c r="R24" s="254"/>
      <c r="S24" s="17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8" customHeight="1" x14ac:dyDescent="0.25">
      <c r="A25" s="112"/>
      <c r="B25" s="208" t="s">
        <v>40</v>
      </c>
      <c r="C25" s="224"/>
      <c r="D25" s="211" t="s">
        <v>155</v>
      </c>
      <c r="E25" s="211"/>
      <c r="F25" s="211"/>
      <c r="G25" s="212"/>
      <c r="H25" s="11">
        <v>5867</v>
      </c>
      <c r="I25" s="5">
        <v>1</v>
      </c>
      <c r="J25" s="12" t="s">
        <v>30</v>
      </c>
      <c r="K25" s="7">
        <f t="shared" si="1"/>
        <v>5867</v>
      </c>
      <c r="L25" s="13"/>
      <c r="M25" s="13"/>
      <c r="N25" s="14"/>
      <c r="O25" s="252"/>
      <c r="P25" s="253"/>
      <c r="Q25" s="253"/>
      <c r="R25" s="254"/>
      <c r="S25" s="1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8" customHeight="1" x14ac:dyDescent="0.25">
      <c r="A26" s="112"/>
      <c r="B26" s="225" t="s">
        <v>35</v>
      </c>
      <c r="C26" s="226"/>
      <c r="D26" s="227" t="s">
        <v>41</v>
      </c>
      <c r="E26" s="228"/>
      <c r="F26" s="228"/>
      <c r="G26" s="229"/>
      <c r="H26" s="11">
        <v>0</v>
      </c>
      <c r="I26" s="5">
        <v>1</v>
      </c>
      <c r="J26" s="12" t="s">
        <v>30</v>
      </c>
      <c r="K26" s="7">
        <f t="shared" si="1"/>
        <v>0</v>
      </c>
      <c r="L26" s="13"/>
      <c r="M26" s="13"/>
      <c r="N26" s="14"/>
      <c r="O26" s="252"/>
      <c r="P26" s="253"/>
      <c r="Q26" s="253"/>
      <c r="R26" s="254"/>
      <c r="S26" s="1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8" customHeight="1" x14ac:dyDescent="0.25">
      <c r="A27" s="112"/>
      <c r="B27" s="208" t="s">
        <v>42</v>
      </c>
      <c r="C27" s="209"/>
      <c r="D27" s="210" t="s">
        <v>43</v>
      </c>
      <c r="E27" s="211"/>
      <c r="F27" s="211"/>
      <c r="G27" s="212"/>
      <c r="H27" s="11">
        <v>1435</v>
      </c>
      <c r="I27" s="5">
        <v>1</v>
      </c>
      <c r="J27" s="12" t="s">
        <v>30</v>
      </c>
      <c r="K27" s="7">
        <f t="shared" si="1"/>
        <v>1435</v>
      </c>
      <c r="L27" s="18"/>
      <c r="M27" s="19"/>
      <c r="N27" s="20"/>
      <c r="O27" s="252"/>
      <c r="P27" s="253"/>
      <c r="Q27" s="253"/>
      <c r="R27" s="254"/>
      <c r="S27" s="1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8" customHeight="1" x14ac:dyDescent="0.25">
      <c r="A28" s="112"/>
      <c r="B28" s="208" t="s">
        <v>44</v>
      </c>
      <c r="C28" s="209"/>
      <c r="D28" s="210" t="s">
        <v>45</v>
      </c>
      <c r="E28" s="211"/>
      <c r="F28" s="211"/>
      <c r="G28" s="212"/>
      <c r="H28" s="11">
        <v>8500</v>
      </c>
      <c r="I28" s="5">
        <v>1</v>
      </c>
      <c r="J28" s="12" t="s">
        <v>30</v>
      </c>
      <c r="K28" s="7">
        <f t="shared" si="1"/>
        <v>8500</v>
      </c>
      <c r="L28" s="18"/>
      <c r="M28" s="19"/>
      <c r="N28" s="20"/>
      <c r="O28" s="252"/>
      <c r="P28" s="253"/>
      <c r="Q28" s="253"/>
      <c r="R28" s="254"/>
      <c r="S28" s="16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8" customHeight="1" x14ac:dyDescent="0.25">
      <c r="A29" s="112"/>
      <c r="B29" s="208" t="s">
        <v>46</v>
      </c>
      <c r="C29" s="209"/>
      <c r="D29" s="221" t="s">
        <v>156</v>
      </c>
      <c r="E29" s="222"/>
      <c r="F29" s="222"/>
      <c r="G29" s="223"/>
      <c r="H29" s="11">
        <v>0</v>
      </c>
      <c r="I29" s="5">
        <v>1</v>
      </c>
      <c r="J29" s="12" t="s">
        <v>30</v>
      </c>
      <c r="K29" s="7">
        <f t="shared" si="1"/>
        <v>0</v>
      </c>
      <c r="L29" s="21"/>
      <c r="M29" s="22"/>
      <c r="N29" s="23"/>
      <c r="O29" s="252" t="s">
        <v>170</v>
      </c>
      <c r="P29" s="253"/>
      <c r="Q29" s="253"/>
      <c r="R29" s="254"/>
      <c r="S29" s="16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8" customHeight="1" x14ac:dyDescent="0.25">
      <c r="A30" s="112"/>
      <c r="B30" s="235" t="s">
        <v>47</v>
      </c>
      <c r="C30" s="236"/>
      <c r="D30" s="221" t="s">
        <v>48</v>
      </c>
      <c r="E30" s="222"/>
      <c r="F30" s="222"/>
      <c r="G30" s="223"/>
      <c r="H30" s="11">
        <v>6740</v>
      </c>
      <c r="I30" s="5">
        <v>1</v>
      </c>
      <c r="J30" s="12" t="s">
        <v>30</v>
      </c>
      <c r="K30" s="7">
        <f t="shared" si="1"/>
        <v>6740</v>
      </c>
      <c r="L30" s="21"/>
      <c r="M30" s="22"/>
      <c r="N30" s="23"/>
      <c r="O30" s="252"/>
      <c r="P30" s="253"/>
      <c r="Q30" s="253"/>
      <c r="R30" s="254"/>
      <c r="S30" s="16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8" customHeight="1" x14ac:dyDescent="0.25">
      <c r="A31" s="112"/>
      <c r="B31" s="208" t="s">
        <v>37</v>
      </c>
      <c r="C31" s="209"/>
      <c r="D31" s="237" t="s">
        <v>157</v>
      </c>
      <c r="E31" s="238"/>
      <c r="F31" s="238"/>
      <c r="G31" s="239"/>
      <c r="H31" s="11">
        <v>0</v>
      </c>
      <c r="I31" s="5">
        <v>1</v>
      </c>
      <c r="J31" s="12" t="s">
        <v>30</v>
      </c>
      <c r="K31" s="7">
        <f t="shared" ref="K31:K32" si="2">I31*H31</f>
        <v>0</v>
      </c>
      <c r="L31" s="21"/>
      <c r="M31" s="22"/>
      <c r="N31" s="23"/>
      <c r="O31" s="252"/>
      <c r="P31" s="253"/>
      <c r="Q31" s="253"/>
      <c r="R31" s="254"/>
      <c r="S31" s="16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8" customHeight="1" x14ac:dyDescent="0.25">
      <c r="A32" s="112"/>
      <c r="B32" s="208" t="s">
        <v>158</v>
      </c>
      <c r="C32" s="209"/>
      <c r="D32" s="237" t="s">
        <v>163</v>
      </c>
      <c r="E32" s="238"/>
      <c r="F32" s="238"/>
      <c r="G32" s="239"/>
      <c r="H32" s="11">
        <v>0</v>
      </c>
      <c r="I32" s="5">
        <v>1</v>
      </c>
      <c r="J32" s="12" t="s">
        <v>30</v>
      </c>
      <c r="K32" s="7">
        <f t="shared" si="2"/>
        <v>0</v>
      </c>
      <c r="L32" s="21"/>
      <c r="M32" s="22"/>
      <c r="N32" s="23"/>
      <c r="O32" s="252"/>
      <c r="P32" s="253"/>
      <c r="Q32" s="253"/>
      <c r="R32" s="254"/>
      <c r="S32" s="16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8" customHeight="1" x14ac:dyDescent="0.25">
      <c r="A33" s="112"/>
      <c r="B33" s="230"/>
      <c r="C33" s="231"/>
      <c r="D33" s="232"/>
      <c r="E33" s="233"/>
      <c r="F33" s="233"/>
      <c r="G33" s="234"/>
      <c r="H33" s="11">
        <v>0</v>
      </c>
      <c r="I33" s="5">
        <v>1</v>
      </c>
      <c r="J33" s="12" t="s">
        <v>30</v>
      </c>
      <c r="K33" s="7">
        <f t="shared" si="1"/>
        <v>0</v>
      </c>
      <c r="L33" s="21"/>
      <c r="M33" s="22"/>
      <c r="N33" s="23"/>
      <c r="O33" s="252"/>
      <c r="P33" s="253"/>
      <c r="Q33" s="253"/>
      <c r="R33" s="254"/>
      <c r="S33" s="16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8" customHeight="1" x14ac:dyDescent="0.25">
      <c r="A34" s="112"/>
      <c r="B34" s="230"/>
      <c r="C34" s="231"/>
      <c r="D34" s="232"/>
      <c r="E34" s="233"/>
      <c r="F34" s="233"/>
      <c r="G34" s="234"/>
      <c r="H34" s="11">
        <v>0</v>
      </c>
      <c r="I34" s="5">
        <v>1</v>
      </c>
      <c r="J34" s="12" t="s">
        <v>30</v>
      </c>
      <c r="K34" s="7">
        <f t="shared" si="1"/>
        <v>0</v>
      </c>
      <c r="L34" s="21"/>
      <c r="M34" s="22"/>
      <c r="N34" s="23"/>
      <c r="O34" s="252"/>
      <c r="P34" s="253"/>
      <c r="Q34" s="253"/>
      <c r="R34" s="254"/>
      <c r="S34" s="15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18" customHeight="1" x14ac:dyDescent="0.25">
      <c r="A35" s="112"/>
      <c r="B35" s="230"/>
      <c r="C35" s="231"/>
      <c r="D35" s="232"/>
      <c r="E35" s="233"/>
      <c r="F35" s="233"/>
      <c r="G35" s="234"/>
      <c r="H35" s="11">
        <v>0</v>
      </c>
      <c r="I35" s="5">
        <v>1</v>
      </c>
      <c r="J35" s="12" t="s">
        <v>30</v>
      </c>
      <c r="K35" s="7">
        <f t="shared" si="1"/>
        <v>0</v>
      </c>
      <c r="L35" s="21"/>
      <c r="M35" s="22"/>
      <c r="N35" s="23"/>
      <c r="O35" s="252"/>
      <c r="P35" s="253"/>
      <c r="Q35" s="253"/>
      <c r="R35" s="254"/>
      <c r="S35" s="15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18" customHeight="1" x14ac:dyDescent="0.25">
      <c r="A36" s="112"/>
      <c r="B36" s="230"/>
      <c r="C36" s="231"/>
      <c r="D36" s="232"/>
      <c r="E36" s="233"/>
      <c r="F36" s="233"/>
      <c r="G36" s="234"/>
      <c r="H36" s="11">
        <v>0</v>
      </c>
      <c r="I36" s="5">
        <v>1</v>
      </c>
      <c r="J36" s="12" t="s">
        <v>30</v>
      </c>
      <c r="K36" s="7">
        <f t="shared" si="1"/>
        <v>0</v>
      </c>
      <c r="L36" s="21"/>
      <c r="M36" s="22"/>
      <c r="N36" s="23"/>
      <c r="O36" s="252"/>
      <c r="P36" s="253"/>
      <c r="Q36" s="253"/>
      <c r="R36" s="254"/>
      <c r="S36" s="15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18" customHeight="1" thickBot="1" x14ac:dyDescent="0.3">
      <c r="A37" s="112"/>
      <c r="B37" s="230"/>
      <c r="C37" s="231"/>
      <c r="D37" s="232"/>
      <c r="E37" s="233"/>
      <c r="F37" s="233"/>
      <c r="G37" s="234"/>
      <c r="H37" s="11">
        <v>0</v>
      </c>
      <c r="I37" s="5">
        <v>1</v>
      </c>
      <c r="J37" s="12" t="s">
        <v>30</v>
      </c>
      <c r="K37" s="7">
        <f t="shared" si="1"/>
        <v>0</v>
      </c>
      <c r="L37" s="21"/>
      <c r="M37" s="22"/>
      <c r="N37" s="23"/>
      <c r="O37" s="255"/>
      <c r="P37" s="256"/>
      <c r="Q37" s="256"/>
      <c r="R37" s="257"/>
      <c r="S37" s="15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s="25" customFormat="1" ht="20.100000000000001" customHeight="1" thickBot="1" x14ac:dyDescent="0.25">
      <c r="A38" s="113"/>
      <c r="B38" s="160" t="s">
        <v>49</v>
      </c>
      <c r="C38" s="161"/>
      <c r="D38" s="161"/>
      <c r="E38" s="161"/>
      <c r="F38" s="161"/>
      <c r="G38" s="161"/>
      <c r="H38" s="161"/>
      <c r="I38" s="161"/>
      <c r="J38" s="162"/>
      <c r="K38" s="114">
        <f>SUM(K18:K37)</f>
        <v>307274</v>
      </c>
      <c r="L38" s="115"/>
      <c r="M38" s="115"/>
      <c r="N38" s="24"/>
      <c r="O38" s="116"/>
      <c r="P38" s="117"/>
      <c r="Q38" s="117"/>
      <c r="R38" s="117"/>
      <c r="S38" s="118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.75" customHeight="1" thickBot="1" x14ac:dyDescent="0.3">
      <c r="A39" s="112"/>
      <c r="B39" s="119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20.100000000000001" customHeight="1" x14ac:dyDescent="0.25">
      <c r="A40" s="112"/>
      <c r="B40" s="122"/>
      <c r="C40" s="123"/>
      <c r="D40" s="124" t="s">
        <v>50</v>
      </c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6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18" customHeight="1" x14ac:dyDescent="0.25">
      <c r="A41" s="112"/>
      <c r="B41" s="240" t="s">
        <v>51</v>
      </c>
      <c r="C41" s="241"/>
      <c r="D41" s="242" t="s">
        <v>52</v>
      </c>
      <c r="E41" s="243"/>
      <c r="F41" s="243"/>
      <c r="G41" s="243"/>
      <c r="H41" s="26">
        <v>827478</v>
      </c>
      <c r="I41" s="5">
        <v>1</v>
      </c>
      <c r="J41" s="6" t="s">
        <v>30</v>
      </c>
      <c r="K41" s="7">
        <f t="shared" ref="K41:K65" si="3">I41*H41</f>
        <v>827478</v>
      </c>
      <c r="L41" s="8">
        <v>0</v>
      </c>
      <c r="M41" s="8">
        <v>275</v>
      </c>
      <c r="N41" s="9">
        <f t="shared" ref="N41:N45" si="4">I41</f>
        <v>1</v>
      </c>
      <c r="O41" s="249"/>
      <c r="P41" s="250"/>
      <c r="Q41" s="250"/>
      <c r="R41" s="251"/>
      <c r="S41" s="17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8" customHeight="1" x14ac:dyDescent="0.25">
      <c r="A42" s="89"/>
      <c r="B42" s="169" t="s">
        <v>53</v>
      </c>
      <c r="C42" s="170"/>
      <c r="D42" s="171" t="s">
        <v>54</v>
      </c>
      <c r="E42" s="172"/>
      <c r="F42" s="172"/>
      <c r="G42" s="172"/>
      <c r="H42" s="11">
        <v>0</v>
      </c>
      <c r="I42" s="5">
        <v>1</v>
      </c>
      <c r="J42" s="12" t="s">
        <v>30</v>
      </c>
      <c r="K42" s="7">
        <f t="shared" si="3"/>
        <v>0</v>
      </c>
      <c r="L42" s="13">
        <v>0</v>
      </c>
      <c r="M42" s="13">
        <v>11.05</v>
      </c>
      <c r="N42" s="14">
        <f t="shared" si="4"/>
        <v>1</v>
      </c>
      <c r="O42" s="252" t="s">
        <v>174</v>
      </c>
      <c r="P42" s="253"/>
      <c r="Q42" s="253"/>
      <c r="R42" s="254"/>
      <c r="S42" s="15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18" customHeight="1" x14ac:dyDescent="0.25">
      <c r="A43" s="89"/>
      <c r="B43" s="169" t="s">
        <v>53</v>
      </c>
      <c r="C43" s="170"/>
      <c r="D43" s="171" t="s">
        <v>55</v>
      </c>
      <c r="E43" s="172"/>
      <c r="F43" s="172"/>
      <c r="G43" s="172"/>
      <c r="H43" s="11">
        <v>0</v>
      </c>
      <c r="I43" s="5">
        <v>1</v>
      </c>
      <c r="J43" s="12" t="s">
        <v>30</v>
      </c>
      <c r="K43" s="7">
        <f t="shared" si="3"/>
        <v>0</v>
      </c>
      <c r="L43" s="13"/>
      <c r="M43" s="13"/>
      <c r="N43" s="14"/>
      <c r="O43" s="252" t="s">
        <v>175</v>
      </c>
      <c r="P43" s="253"/>
      <c r="Q43" s="253"/>
      <c r="R43" s="254"/>
      <c r="S43" s="15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18" customHeight="1" x14ac:dyDescent="0.25">
      <c r="A44" s="112"/>
      <c r="B44" s="169" t="s">
        <v>56</v>
      </c>
      <c r="C44" s="170"/>
      <c r="D44" s="171" t="s">
        <v>57</v>
      </c>
      <c r="E44" s="172"/>
      <c r="F44" s="172"/>
      <c r="G44" s="172"/>
      <c r="H44" s="11">
        <v>0</v>
      </c>
      <c r="I44" s="5">
        <v>1</v>
      </c>
      <c r="J44" s="12" t="s">
        <v>30</v>
      </c>
      <c r="K44" s="7">
        <f t="shared" si="3"/>
        <v>0</v>
      </c>
      <c r="L44" s="13">
        <v>0</v>
      </c>
      <c r="M44" s="13">
        <v>12</v>
      </c>
      <c r="N44" s="14">
        <f t="shared" si="4"/>
        <v>1</v>
      </c>
      <c r="O44" s="252" t="s">
        <v>176</v>
      </c>
      <c r="P44" s="253"/>
      <c r="Q44" s="253"/>
      <c r="R44" s="254"/>
      <c r="S44" s="16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8" customHeight="1" x14ac:dyDescent="0.25">
      <c r="A45" s="112"/>
      <c r="B45" s="169" t="s">
        <v>58</v>
      </c>
      <c r="C45" s="170"/>
      <c r="D45" s="171" t="s">
        <v>59</v>
      </c>
      <c r="E45" s="172"/>
      <c r="F45" s="172"/>
      <c r="G45" s="172"/>
      <c r="H45" s="27">
        <v>0</v>
      </c>
      <c r="I45" s="5">
        <v>1</v>
      </c>
      <c r="J45" s="12" t="s">
        <v>30</v>
      </c>
      <c r="K45" s="7">
        <f t="shared" si="3"/>
        <v>0</v>
      </c>
      <c r="L45" s="13">
        <v>0</v>
      </c>
      <c r="M45" s="13">
        <v>12</v>
      </c>
      <c r="N45" s="14">
        <f t="shared" si="4"/>
        <v>1</v>
      </c>
      <c r="O45" s="252" t="s">
        <v>174</v>
      </c>
      <c r="P45" s="253"/>
      <c r="Q45" s="253"/>
      <c r="R45" s="254"/>
      <c r="S45" s="16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8" customHeight="1" x14ac:dyDescent="0.25">
      <c r="A46" s="112"/>
      <c r="B46" s="169" t="s">
        <v>60</v>
      </c>
      <c r="C46" s="170"/>
      <c r="D46" s="171" t="s">
        <v>61</v>
      </c>
      <c r="E46" s="172"/>
      <c r="F46" s="172"/>
      <c r="G46" s="172"/>
      <c r="H46" s="28">
        <v>0</v>
      </c>
      <c r="I46" s="5">
        <v>1</v>
      </c>
      <c r="J46" s="12" t="s">
        <v>30</v>
      </c>
      <c r="K46" s="7">
        <f t="shared" si="3"/>
        <v>0</v>
      </c>
      <c r="L46" s="18"/>
      <c r="M46" s="19"/>
      <c r="N46" s="20"/>
      <c r="O46" s="252" t="s">
        <v>174</v>
      </c>
      <c r="P46" s="253"/>
      <c r="Q46" s="253"/>
      <c r="R46" s="254"/>
      <c r="S46" s="16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18" customHeight="1" x14ac:dyDescent="0.25">
      <c r="A47" s="112"/>
      <c r="B47" s="169" t="s">
        <v>62</v>
      </c>
      <c r="C47" s="170"/>
      <c r="D47" s="171" t="s">
        <v>63</v>
      </c>
      <c r="E47" s="172"/>
      <c r="F47" s="172"/>
      <c r="G47" s="172"/>
      <c r="H47" s="28">
        <v>0</v>
      </c>
      <c r="I47" s="5">
        <v>1</v>
      </c>
      <c r="J47" s="12" t="s">
        <v>30</v>
      </c>
      <c r="K47" s="7">
        <f t="shared" si="3"/>
        <v>0</v>
      </c>
      <c r="L47" s="18"/>
      <c r="M47" s="19"/>
      <c r="N47" s="20"/>
      <c r="O47" s="252" t="s">
        <v>174</v>
      </c>
      <c r="P47" s="253"/>
      <c r="Q47" s="253"/>
      <c r="R47" s="254"/>
      <c r="S47" s="16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8" customHeight="1" x14ac:dyDescent="0.25">
      <c r="A48" s="112"/>
      <c r="B48" s="169" t="s">
        <v>64</v>
      </c>
      <c r="C48" s="170"/>
      <c r="D48" s="171" t="s">
        <v>65</v>
      </c>
      <c r="E48" s="172"/>
      <c r="F48" s="172"/>
      <c r="G48" s="172"/>
      <c r="H48" s="28">
        <v>0</v>
      </c>
      <c r="I48" s="5">
        <v>1</v>
      </c>
      <c r="J48" s="12" t="s">
        <v>30</v>
      </c>
      <c r="K48" s="7">
        <f t="shared" si="3"/>
        <v>0</v>
      </c>
      <c r="L48" s="18"/>
      <c r="M48" s="19"/>
      <c r="N48" s="20"/>
      <c r="O48" s="252" t="s">
        <v>174</v>
      </c>
      <c r="P48" s="253"/>
      <c r="Q48" s="253"/>
      <c r="R48" s="254"/>
      <c r="S48" s="16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18" customHeight="1" x14ac:dyDescent="0.25">
      <c r="A49" s="112"/>
      <c r="B49" s="169" t="s">
        <v>66</v>
      </c>
      <c r="C49" s="170"/>
      <c r="D49" s="171" t="s">
        <v>67</v>
      </c>
      <c r="E49" s="172"/>
      <c r="F49" s="172"/>
      <c r="G49" s="172"/>
      <c r="H49" s="28">
        <v>0</v>
      </c>
      <c r="I49" s="5">
        <v>1</v>
      </c>
      <c r="J49" s="12" t="s">
        <v>30</v>
      </c>
      <c r="K49" s="7">
        <f t="shared" si="3"/>
        <v>0</v>
      </c>
      <c r="L49" s="18"/>
      <c r="M49" s="19"/>
      <c r="N49" s="20"/>
      <c r="O49" s="252" t="s">
        <v>174</v>
      </c>
      <c r="P49" s="253"/>
      <c r="Q49" s="253"/>
      <c r="R49" s="254"/>
      <c r="S49" s="16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8" customHeight="1" x14ac:dyDescent="0.25">
      <c r="A50" s="112"/>
      <c r="B50" s="169" t="s">
        <v>68</v>
      </c>
      <c r="C50" s="170"/>
      <c r="D50" s="171" t="s">
        <v>69</v>
      </c>
      <c r="E50" s="172"/>
      <c r="F50" s="172"/>
      <c r="G50" s="172"/>
      <c r="H50" s="28">
        <v>0</v>
      </c>
      <c r="I50" s="5">
        <v>1</v>
      </c>
      <c r="J50" s="12" t="s">
        <v>30</v>
      </c>
      <c r="K50" s="7">
        <f t="shared" si="3"/>
        <v>0</v>
      </c>
      <c r="L50" s="18"/>
      <c r="M50" s="19"/>
      <c r="N50" s="20"/>
      <c r="O50" s="252" t="s">
        <v>177</v>
      </c>
      <c r="P50" s="253"/>
      <c r="Q50" s="253"/>
      <c r="R50" s="254"/>
      <c r="S50" s="16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8" customHeight="1" x14ac:dyDescent="0.25">
      <c r="A51" s="112"/>
      <c r="B51" s="169" t="s">
        <v>70</v>
      </c>
      <c r="C51" s="170"/>
      <c r="D51" s="171" t="s">
        <v>71</v>
      </c>
      <c r="E51" s="172"/>
      <c r="F51" s="172"/>
      <c r="G51" s="172"/>
      <c r="H51" s="28">
        <v>58995</v>
      </c>
      <c r="I51" s="5">
        <v>1</v>
      </c>
      <c r="J51" s="12" t="s">
        <v>30</v>
      </c>
      <c r="K51" s="7">
        <f t="shared" si="3"/>
        <v>58995</v>
      </c>
      <c r="L51" s="18"/>
      <c r="M51" s="19"/>
      <c r="N51" s="20"/>
      <c r="O51" s="252" t="s">
        <v>174</v>
      </c>
      <c r="P51" s="253"/>
      <c r="Q51" s="253"/>
      <c r="R51" s="254"/>
      <c r="S51" s="16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8" customHeight="1" x14ac:dyDescent="0.25">
      <c r="A52" s="112"/>
      <c r="B52" s="169" t="s">
        <v>70</v>
      </c>
      <c r="C52" s="170"/>
      <c r="D52" s="221" t="s">
        <v>72</v>
      </c>
      <c r="E52" s="222"/>
      <c r="F52" s="222"/>
      <c r="G52" s="223"/>
      <c r="H52" s="28">
        <v>0</v>
      </c>
      <c r="I52" s="5">
        <v>1</v>
      </c>
      <c r="J52" s="12" t="s">
        <v>30</v>
      </c>
      <c r="K52" s="7">
        <f t="shared" si="3"/>
        <v>0</v>
      </c>
      <c r="L52" s="18"/>
      <c r="M52" s="19"/>
      <c r="N52" s="20"/>
      <c r="O52" s="252" t="s">
        <v>174</v>
      </c>
      <c r="P52" s="253"/>
      <c r="Q52" s="253"/>
      <c r="R52" s="254"/>
      <c r="S52" s="16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8" customHeight="1" x14ac:dyDescent="0.25">
      <c r="A53" s="112"/>
      <c r="B53" s="169" t="s">
        <v>70</v>
      </c>
      <c r="C53" s="170"/>
      <c r="D53" s="171" t="s">
        <v>73</v>
      </c>
      <c r="E53" s="172"/>
      <c r="F53" s="172"/>
      <c r="G53" s="172"/>
      <c r="H53" s="28">
        <v>0</v>
      </c>
      <c r="I53" s="5">
        <v>1</v>
      </c>
      <c r="J53" s="12" t="s">
        <v>30</v>
      </c>
      <c r="K53" s="7">
        <f t="shared" si="3"/>
        <v>0</v>
      </c>
      <c r="L53" s="18"/>
      <c r="M53" s="19"/>
      <c r="N53" s="20"/>
      <c r="O53" s="252" t="s">
        <v>174</v>
      </c>
      <c r="P53" s="253"/>
      <c r="Q53" s="253"/>
      <c r="R53" s="254"/>
      <c r="S53" s="16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8" customHeight="1" x14ac:dyDescent="0.25">
      <c r="A54" s="112"/>
      <c r="B54" s="169" t="s">
        <v>74</v>
      </c>
      <c r="C54" s="170"/>
      <c r="D54" s="171" t="s">
        <v>75</v>
      </c>
      <c r="E54" s="172"/>
      <c r="F54" s="172"/>
      <c r="G54" s="172"/>
      <c r="H54" s="28">
        <v>0</v>
      </c>
      <c r="I54" s="5">
        <v>1</v>
      </c>
      <c r="J54" s="12" t="s">
        <v>30</v>
      </c>
      <c r="K54" s="7">
        <f t="shared" si="3"/>
        <v>0</v>
      </c>
      <c r="L54" s="18"/>
      <c r="M54" s="19"/>
      <c r="N54" s="20"/>
      <c r="O54" s="252" t="s">
        <v>174</v>
      </c>
      <c r="P54" s="253"/>
      <c r="Q54" s="253"/>
      <c r="R54" s="254"/>
      <c r="S54" s="16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8" customHeight="1" x14ac:dyDescent="0.25">
      <c r="A55" s="112"/>
      <c r="B55" s="169" t="s">
        <v>76</v>
      </c>
      <c r="C55" s="170"/>
      <c r="D55" s="171" t="s">
        <v>77</v>
      </c>
      <c r="E55" s="172"/>
      <c r="F55" s="172"/>
      <c r="G55" s="172"/>
      <c r="H55" s="28">
        <v>7900</v>
      </c>
      <c r="I55" s="5">
        <v>1</v>
      </c>
      <c r="J55" s="12" t="s">
        <v>30</v>
      </c>
      <c r="K55" s="7">
        <f t="shared" si="3"/>
        <v>7900</v>
      </c>
      <c r="L55" s="18"/>
      <c r="M55" s="19"/>
      <c r="N55" s="20"/>
      <c r="O55" s="252" t="s">
        <v>181</v>
      </c>
      <c r="P55" s="253"/>
      <c r="Q55" s="253"/>
      <c r="R55" s="254"/>
      <c r="S55" s="16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8" customHeight="1" x14ac:dyDescent="0.25">
      <c r="A56" s="112"/>
      <c r="B56" s="169" t="s">
        <v>78</v>
      </c>
      <c r="C56" s="170"/>
      <c r="D56" s="171" t="s">
        <v>79</v>
      </c>
      <c r="E56" s="172"/>
      <c r="F56" s="172"/>
      <c r="G56" s="172"/>
      <c r="H56" s="28">
        <v>0</v>
      </c>
      <c r="I56" s="5">
        <v>1</v>
      </c>
      <c r="J56" s="12" t="s">
        <v>30</v>
      </c>
      <c r="K56" s="7">
        <f t="shared" si="3"/>
        <v>0</v>
      </c>
      <c r="L56" s="18"/>
      <c r="M56" s="19"/>
      <c r="N56" s="20"/>
      <c r="O56" s="252" t="s">
        <v>179</v>
      </c>
      <c r="P56" s="253"/>
      <c r="Q56" s="253"/>
      <c r="R56" s="254"/>
      <c r="S56" s="16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8" customHeight="1" x14ac:dyDescent="0.25">
      <c r="A57" s="112"/>
      <c r="B57" s="169" t="s">
        <v>74</v>
      </c>
      <c r="C57" s="170"/>
      <c r="D57" s="171" t="s">
        <v>80</v>
      </c>
      <c r="E57" s="172"/>
      <c r="F57" s="172"/>
      <c r="G57" s="172"/>
      <c r="H57" s="28">
        <v>21510</v>
      </c>
      <c r="I57" s="5">
        <v>1</v>
      </c>
      <c r="J57" s="12" t="s">
        <v>30</v>
      </c>
      <c r="K57" s="7">
        <f t="shared" si="3"/>
        <v>21510</v>
      </c>
      <c r="L57" s="18"/>
      <c r="M57" s="19"/>
      <c r="N57" s="20"/>
      <c r="O57" s="252" t="s">
        <v>180</v>
      </c>
      <c r="P57" s="253"/>
      <c r="Q57" s="253"/>
      <c r="R57" s="254"/>
      <c r="S57" s="16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8" customHeight="1" x14ac:dyDescent="0.25">
      <c r="A58" s="112"/>
      <c r="B58" s="169" t="s">
        <v>81</v>
      </c>
      <c r="C58" s="170"/>
      <c r="D58" s="171" t="s">
        <v>82</v>
      </c>
      <c r="E58" s="172"/>
      <c r="F58" s="172"/>
      <c r="G58" s="172"/>
      <c r="H58" s="28">
        <v>5530</v>
      </c>
      <c r="I58" s="5">
        <v>1</v>
      </c>
      <c r="J58" s="12" t="s">
        <v>30</v>
      </c>
      <c r="K58" s="7">
        <f t="shared" si="3"/>
        <v>5530</v>
      </c>
      <c r="L58" s="18"/>
      <c r="M58" s="19"/>
      <c r="N58" s="20"/>
      <c r="O58" s="252"/>
      <c r="P58" s="253"/>
      <c r="Q58" s="253"/>
      <c r="R58" s="254"/>
      <c r="S58" s="16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8" customHeight="1" x14ac:dyDescent="0.25">
      <c r="A59" s="112"/>
      <c r="B59" s="169" t="s">
        <v>83</v>
      </c>
      <c r="C59" s="170"/>
      <c r="D59" s="171" t="s">
        <v>84</v>
      </c>
      <c r="E59" s="172"/>
      <c r="F59" s="172"/>
      <c r="G59" s="172"/>
      <c r="H59" s="28">
        <v>0</v>
      </c>
      <c r="I59" s="5">
        <v>1</v>
      </c>
      <c r="J59" s="12" t="s">
        <v>30</v>
      </c>
      <c r="K59" s="7">
        <f t="shared" si="3"/>
        <v>0</v>
      </c>
      <c r="L59" s="18"/>
      <c r="M59" s="19"/>
      <c r="N59" s="20"/>
      <c r="O59" s="252" t="s">
        <v>178</v>
      </c>
      <c r="P59" s="253"/>
      <c r="Q59" s="253"/>
      <c r="R59" s="254"/>
      <c r="S59" s="16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8" customHeight="1" x14ac:dyDescent="0.25">
      <c r="A60" s="112"/>
      <c r="B60" s="169" t="s">
        <v>85</v>
      </c>
      <c r="C60" s="170"/>
      <c r="D60" s="171" t="s">
        <v>86</v>
      </c>
      <c r="E60" s="172"/>
      <c r="F60" s="172"/>
      <c r="G60" s="172"/>
      <c r="H60" s="28">
        <v>0</v>
      </c>
      <c r="I60" s="5">
        <v>1</v>
      </c>
      <c r="J60" s="12" t="s">
        <v>30</v>
      </c>
      <c r="K60" s="7">
        <f t="shared" si="3"/>
        <v>0</v>
      </c>
      <c r="L60" s="18"/>
      <c r="M60" s="19"/>
      <c r="N60" s="20"/>
      <c r="O60" s="252" t="s">
        <v>178</v>
      </c>
      <c r="P60" s="253"/>
      <c r="Q60" s="253"/>
      <c r="R60" s="254"/>
      <c r="S60" s="16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8" customHeight="1" x14ac:dyDescent="0.25">
      <c r="A61" s="112"/>
      <c r="B61" s="230"/>
      <c r="C61" s="231"/>
      <c r="D61" s="232"/>
      <c r="E61" s="233"/>
      <c r="F61" s="233"/>
      <c r="G61" s="234"/>
      <c r="H61" s="28">
        <v>0</v>
      </c>
      <c r="I61" s="5">
        <v>1</v>
      </c>
      <c r="J61" s="12" t="s">
        <v>30</v>
      </c>
      <c r="K61" s="7">
        <f t="shared" si="3"/>
        <v>0</v>
      </c>
      <c r="L61" s="21"/>
      <c r="M61" s="22"/>
      <c r="N61" s="23"/>
      <c r="O61" s="252"/>
      <c r="P61" s="253"/>
      <c r="Q61" s="253"/>
      <c r="R61" s="254"/>
      <c r="S61" s="15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8" customHeight="1" x14ac:dyDescent="0.25">
      <c r="A62" s="112"/>
      <c r="B62" s="230"/>
      <c r="C62" s="231"/>
      <c r="D62" s="232"/>
      <c r="E62" s="233"/>
      <c r="F62" s="233"/>
      <c r="G62" s="234"/>
      <c r="H62" s="28">
        <v>0</v>
      </c>
      <c r="I62" s="5">
        <v>1</v>
      </c>
      <c r="J62" s="12" t="s">
        <v>30</v>
      </c>
      <c r="K62" s="7">
        <f t="shared" si="3"/>
        <v>0</v>
      </c>
      <c r="L62" s="21"/>
      <c r="M62" s="22"/>
      <c r="N62" s="23"/>
      <c r="O62" s="252"/>
      <c r="P62" s="253"/>
      <c r="Q62" s="253"/>
      <c r="R62" s="254"/>
      <c r="S62" s="15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8" customHeight="1" x14ac:dyDescent="0.25">
      <c r="A63" s="112"/>
      <c r="B63" s="230"/>
      <c r="C63" s="231"/>
      <c r="D63" s="232"/>
      <c r="E63" s="233"/>
      <c r="F63" s="233"/>
      <c r="G63" s="234"/>
      <c r="H63" s="28">
        <v>0</v>
      </c>
      <c r="I63" s="5">
        <v>1</v>
      </c>
      <c r="J63" s="12" t="s">
        <v>30</v>
      </c>
      <c r="K63" s="7">
        <f t="shared" si="3"/>
        <v>0</v>
      </c>
      <c r="L63" s="21"/>
      <c r="M63" s="22"/>
      <c r="N63" s="23"/>
      <c r="O63" s="252"/>
      <c r="P63" s="253"/>
      <c r="Q63" s="253"/>
      <c r="R63" s="254"/>
      <c r="S63" s="15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8" customHeight="1" x14ac:dyDescent="0.25">
      <c r="A64" s="112"/>
      <c r="B64" s="230"/>
      <c r="C64" s="231"/>
      <c r="D64" s="232"/>
      <c r="E64" s="233"/>
      <c r="F64" s="233"/>
      <c r="G64" s="234"/>
      <c r="H64" s="28">
        <v>0</v>
      </c>
      <c r="I64" s="5">
        <v>1</v>
      </c>
      <c r="J64" s="12" t="s">
        <v>30</v>
      </c>
      <c r="K64" s="7">
        <f t="shared" si="3"/>
        <v>0</v>
      </c>
      <c r="L64" s="21"/>
      <c r="M64" s="22"/>
      <c r="N64" s="23"/>
      <c r="O64" s="252"/>
      <c r="P64" s="253"/>
      <c r="Q64" s="253"/>
      <c r="R64" s="254"/>
      <c r="S64" s="15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8" customHeight="1" thickBot="1" x14ac:dyDescent="0.3">
      <c r="A65" s="89"/>
      <c r="B65" s="230"/>
      <c r="C65" s="231"/>
      <c r="D65" s="232"/>
      <c r="E65" s="233"/>
      <c r="F65" s="233"/>
      <c r="G65" s="234"/>
      <c r="H65" s="28">
        <v>0</v>
      </c>
      <c r="I65" s="5">
        <v>1</v>
      </c>
      <c r="J65" s="12" t="s">
        <v>30</v>
      </c>
      <c r="K65" s="7">
        <f t="shared" si="3"/>
        <v>0</v>
      </c>
      <c r="L65" s="21"/>
      <c r="M65" s="22"/>
      <c r="N65" s="23"/>
      <c r="O65" s="255"/>
      <c r="P65" s="256"/>
      <c r="Q65" s="256"/>
      <c r="R65" s="257"/>
      <c r="S65" s="15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s="25" customFormat="1" ht="20.100000000000001" customHeight="1" thickBot="1" x14ac:dyDescent="0.25">
      <c r="A66" s="113"/>
      <c r="B66" s="163" t="s">
        <v>87</v>
      </c>
      <c r="C66" s="164"/>
      <c r="D66" s="164"/>
      <c r="E66" s="164"/>
      <c r="F66" s="164"/>
      <c r="G66" s="164"/>
      <c r="H66" s="164"/>
      <c r="I66" s="164"/>
      <c r="J66" s="165"/>
      <c r="K66" s="114">
        <f>SUM(K41:K65)</f>
        <v>921413</v>
      </c>
      <c r="L66" s="115"/>
      <c r="M66" s="115"/>
      <c r="N66" s="24"/>
      <c r="O66" s="116"/>
      <c r="P66" s="117"/>
      <c r="Q66" s="117"/>
      <c r="R66" s="117"/>
      <c r="S66" s="118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 thickBo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20.100000000000001" customHeight="1" x14ac:dyDescent="0.25">
      <c r="A68" s="112"/>
      <c r="B68" s="122"/>
      <c r="C68" s="123"/>
      <c r="D68" s="124" t="s">
        <v>88</v>
      </c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6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8" customHeight="1" x14ac:dyDescent="0.25">
      <c r="A69" s="89"/>
      <c r="B69" s="216" t="s">
        <v>159</v>
      </c>
      <c r="C69" s="217"/>
      <c r="D69" s="244" t="s">
        <v>89</v>
      </c>
      <c r="E69" s="245"/>
      <c r="F69" s="245"/>
      <c r="G69" s="246"/>
      <c r="H69" s="26">
        <v>75945</v>
      </c>
      <c r="I69" s="29">
        <v>1</v>
      </c>
      <c r="J69" s="6" t="s">
        <v>30</v>
      </c>
      <c r="K69" s="7">
        <f t="shared" ref="K69:K105" si="5">I69*H69</f>
        <v>75945</v>
      </c>
      <c r="L69" s="8">
        <v>0</v>
      </c>
      <c r="M69" s="8">
        <v>10</v>
      </c>
      <c r="N69" s="9">
        <f>I69</f>
        <v>1</v>
      </c>
      <c r="O69" s="249" t="s">
        <v>182</v>
      </c>
      <c r="P69" s="250"/>
      <c r="Q69" s="250"/>
      <c r="R69" s="251"/>
      <c r="S69" s="17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8" customHeight="1" x14ac:dyDescent="0.25">
      <c r="A70" s="89"/>
      <c r="B70" s="247" t="s">
        <v>90</v>
      </c>
      <c r="C70" s="248"/>
      <c r="D70" s="221" t="s">
        <v>91</v>
      </c>
      <c r="E70" s="222"/>
      <c r="F70" s="222"/>
      <c r="G70" s="223"/>
      <c r="H70" s="27">
        <v>25500</v>
      </c>
      <c r="I70" s="29">
        <v>1</v>
      </c>
      <c r="J70" s="12" t="s">
        <v>30</v>
      </c>
      <c r="K70" s="7">
        <f t="shared" si="5"/>
        <v>25500</v>
      </c>
      <c r="L70" s="13">
        <v>0</v>
      </c>
      <c r="M70" s="13">
        <v>22.1</v>
      </c>
      <c r="N70" s="14">
        <f>I70</f>
        <v>1</v>
      </c>
      <c r="O70" s="252"/>
      <c r="P70" s="253"/>
      <c r="Q70" s="253"/>
      <c r="R70" s="254"/>
      <c r="S70" s="15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8" customHeight="1" x14ac:dyDescent="0.25">
      <c r="A71" s="89"/>
      <c r="B71" s="247" t="s">
        <v>92</v>
      </c>
      <c r="C71" s="248"/>
      <c r="D71" s="221" t="s">
        <v>93</v>
      </c>
      <c r="E71" s="222"/>
      <c r="F71" s="222"/>
      <c r="G71" s="223"/>
      <c r="H71" s="27">
        <v>0</v>
      </c>
      <c r="I71" s="29">
        <v>1</v>
      </c>
      <c r="J71" s="12" t="s">
        <v>30</v>
      </c>
      <c r="K71" s="7">
        <f t="shared" si="5"/>
        <v>0</v>
      </c>
      <c r="L71" s="13">
        <v>0</v>
      </c>
      <c r="M71" s="13">
        <v>0</v>
      </c>
      <c r="N71" s="14">
        <f>I71</f>
        <v>1</v>
      </c>
      <c r="O71" s="252" t="s">
        <v>174</v>
      </c>
      <c r="P71" s="253"/>
      <c r="Q71" s="253"/>
      <c r="R71" s="254"/>
      <c r="S71" s="15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8" customHeight="1" x14ac:dyDescent="0.25">
      <c r="A72" s="112"/>
      <c r="B72" s="247" t="s">
        <v>92</v>
      </c>
      <c r="C72" s="248"/>
      <c r="D72" s="221" t="s">
        <v>94</v>
      </c>
      <c r="E72" s="222"/>
      <c r="F72" s="222"/>
      <c r="G72" s="223"/>
      <c r="H72" s="27">
        <v>31849</v>
      </c>
      <c r="I72" s="29">
        <v>1</v>
      </c>
      <c r="J72" s="12" t="s">
        <v>30</v>
      </c>
      <c r="K72" s="7">
        <f t="shared" si="5"/>
        <v>31849</v>
      </c>
      <c r="L72" s="18"/>
      <c r="M72" s="19">
        <v>0</v>
      </c>
      <c r="N72" s="20">
        <f>I72</f>
        <v>1</v>
      </c>
      <c r="O72" s="252"/>
      <c r="P72" s="253"/>
      <c r="Q72" s="253"/>
      <c r="R72" s="254"/>
      <c r="S72" s="15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8" customHeight="1" x14ac:dyDescent="0.25">
      <c r="A73" s="112"/>
      <c r="B73" s="247" t="s">
        <v>92</v>
      </c>
      <c r="C73" s="248"/>
      <c r="D73" s="221" t="s">
        <v>95</v>
      </c>
      <c r="E73" s="222"/>
      <c r="F73" s="222"/>
      <c r="G73" s="223"/>
      <c r="H73" s="27">
        <v>0</v>
      </c>
      <c r="I73" s="29">
        <v>1</v>
      </c>
      <c r="J73" s="12" t="s">
        <v>30</v>
      </c>
      <c r="K73" s="7">
        <f t="shared" si="5"/>
        <v>0</v>
      </c>
      <c r="L73" s="18"/>
      <c r="M73" s="19">
        <v>0</v>
      </c>
      <c r="N73" s="20">
        <f>I73</f>
        <v>1</v>
      </c>
      <c r="O73" s="252" t="s">
        <v>174</v>
      </c>
      <c r="P73" s="253"/>
      <c r="Q73" s="253"/>
      <c r="R73" s="254"/>
      <c r="S73" s="15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8" customHeight="1" x14ac:dyDescent="0.25">
      <c r="A74" s="112"/>
      <c r="B74" s="247" t="s">
        <v>96</v>
      </c>
      <c r="C74" s="248"/>
      <c r="D74" s="221" t="s">
        <v>97</v>
      </c>
      <c r="E74" s="222"/>
      <c r="F74" s="222"/>
      <c r="G74" s="223"/>
      <c r="H74" s="27">
        <v>150548</v>
      </c>
      <c r="I74" s="29">
        <v>1</v>
      </c>
      <c r="J74" s="12" t="s">
        <v>30</v>
      </c>
      <c r="K74" s="7">
        <f t="shared" si="5"/>
        <v>150548</v>
      </c>
      <c r="L74" s="18"/>
      <c r="M74" s="19"/>
      <c r="N74" s="20"/>
      <c r="O74" s="252"/>
      <c r="P74" s="253"/>
      <c r="Q74" s="253"/>
      <c r="R74" s="254"/>
      <c r="S74" s="15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8" customHeight="1" x14ac:dyDescent="0.25">
      <c r="A75" s="89"/>
      <c r="B75" s="247" t="s">
        <v>98</v>
      </c>
      <c r="C75" s="248"/>
      <c r="D75" s="221" t="s">
        <v>99</v>
      </c>
      <c r="E75" s="222"/>
      <c r="F75" s="222"/>
      <c r="G75" s="223"/>
      <c r="H75" s="27">
        <v>0</v>
      </c>
      <c r="I75" s="29">
        <v>1</v>
      </c>
      <c r="J75" s="12" t="s">
        <v>30</v>
      </c>
      <c r="K75" s="7">
        <f t="shared" si="5"/>
        <v>0</v>
      </c>
      <c r="L75" s="13">
        <v>0</v>
      </c>
      <c r="M75" s="13">
        <v>4</v>
      </c>
      <c r="N75" s="14">
        <f>I75</f>
        <v>1</v>
      </c>
      <c r="O75" s="252" t="s">
        <v>184</v>
      </c>
      <c r="P75" s="253"/>
      <c r="Q75" s="253"/>
      <c r="R75" s="254"/>
      <c r="S75" s="16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8" customHeight="1" x14ac:dyDescent="0.25">
      <c r="A76" s="89"/>
      <c r="B76" s="247" t="s">
        <v>100</v>
      </c>
      <c r="C76" s="248"/>
      <c r="D76" s="221" t="s">
        <v>101</v>
      </c>
      <c r="E76" s="222"/>
      <c r="F76" s="222"/>
      <c r="G76" s="223"/>
      <c r="H76" s="27">
        <v>0</v>
      </c>
      <c r="I76" s="29">
        <v>1</v>
      </c>
      <c r="J76" s="12" t="s">
        <v>30</v>
      </c>
      <c r="K76" s="7">
        <f t="shared" si="5"/>
        <v>0</v>
      </c>
      <c r="L76" s="13"/>
      <c r="M76" s="13"/>
      <c r="N76" s="14"/>
      <c r="O76" s="252" t="s">
        <v>184</v>
      </c>
      <c r="P76" s="253"/>
      <c r="Q76" s="253"/>
      <c r="R76" s="254"/>
      <c r="S76" s="17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8" customHeight="1" x14ac:dyDescent="0.25">
      <c r="A77" s="112"/>
      <c r="B77" s="247" t="s">
        <v>102</v>
      </c>
      <c r="C77" s="248"/>
      <c r="D77" s="221" t="s">
        <v>160</v>
      </c>
      <c r="E77" s="222"/>
      <c r="F77" s="222"/>
      <c r="G77" s="223"/>
      <c r="H77" s="27">
        <v>19350</v>
      </c>
      <c r="I77" s="29">
        <v>1</v>
      </c>
      <c r="J77" s="12" t="s">
        <v>30</v>
      </c>
      <c r="K77" s="7">
        <f t="shared" si="5"/>
        <v>19350</v>
      </c>
      <c r="L77" s="13">
        <v>0</v>
      </c>
      <c r="M77" s="13">
        <v>1236</v>
      </c>
      <c r="N77" s="14">
        <f>I77</f>
        <v>1</v>
      </c>
      <c r="O77" s="252"/>
      <c r="P77" s="253"/>
      <c r="Q77" s="253"/>
      <c r="R77" s="254"/>
      <c r="S77" s="15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8" customHeight="1" x14ac:dyDescent="0.25">
      <c r="A78" s="112"/>
      <c r="B78" s="247" t="s">
        <v>103</v>
      </c>
      <c r="C78" s="248"/>
      <c r="D78" s="221" t="s">
        <v>104</v>
      </c>
      <c r="E78" s="222"/>
      <c r="F78" s="222"/>
      <c r="G78" s="223"/>
      <c r="H78" s="27">
        <v>0</v>
      </c>
      <c r="I78" s="29">
        <v>1</v>
      </c>
      <c r="J78" s="12" t="s">
        <v>30</v>
      </c>
      <c r="K78" s="7">
        <f t="shared" si="5"/>
        <v>0</v>
      </c>
      <c r="L78" s="13"/>
      <c r="M78" s="13"/>
      <c r="N78" s="14"/>
      <c r="O78" s="252" t="s">
        <v>184</v>
      </c>
      <c r="P78" s="253"/>
      <c r="Q78" s="253"/>
      <c r="R78" s="254"/>
      <c r="S78" s="16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8" customHeight="1" x14ac:dyDescent="0.25">
      <c r="A79" s="112"/>
      <c r="B79" s="247" t="s">
        <v>105</v>
      </c>
      <c r="C79" s="248"/>
      <c r="D79" s="221" t="s">
        <v>106</v>
      </c>
      <c r="E79" s="222"/>
      <c r="F79" s="222"/>
      <c r="G79" s="223"/>
      <c r="H79" s="27">
        <v>175860</v>
      </c>
      <c r="I79" s="29">
        <v>1</v>
      </c>
      <c r="J79" s="12" t="s">
        <v>30</v>
      </c>
      <c r="K79" s="7">
        <f t="shared" si="5"/>
        <v>175860</v>
      </c>
      <c r="L79" s="13"/>
      <c r="M79" s="13"/>
      <c r="N79" s="14"/>
      <c r="O79" s="252"/>
      <c r="P79" s="253"/>
      <c r="Q79" s="253"/>
      <c r="R79" s="254"/>
      <c r="S79" s="17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8" customHeight="1" x14ac:dyDescent="0.25">
      <c r="A80" s="112"/>
      <c r="B80" s="247" t="s">
        <v>107</v>
      </c>
      <c r="C80" s="248"/>
      <c r="D80" s="221" t="s">
        <v>108</v>
      </c>
      <c r="E80" s="222"/>
      <c r="F80" s="222"/>
      <c r="G80" s="223"/>
      <c r="H80" s="27">
        <v>4500</v>
      </c>
      <c r="I80" s="29">
        <v>1</v>
      </c>
      <c r="J80" s="12" t="s">
        <v>30</v>
      </c>
      <c r="K80" s="7">
        <f t="shared" si="5"/>
        <v>4500</v>
      </c>
      <c r="L80" s="18"/>
      <c r="M80" s="19">
        <v>0</v>
      </c>
      <c r="N80" s="20">
        <f>I80</f>
        <v>1</v>
      </c>
      <c r="O80" s="252"/>
      <c r="P80" s="253"/>
      <c r="Q80" s="253"/>
      <c r="R80" s="254"/>
      <c r="S80" s="15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8" customHeight="1" x14ac:dyDescent="0.25">
      <c r="A81" s="112"/>
      <c r="B81" s="247" t="s">
        <v>109</v>
      </c>
      <c r="C81" s="248"/>
      <c r="D81" s="221" t="s">
        <v>110</v>
      </c>
      <c r="E81" s="222"/>
      <c r="F81" s="222"/>
      <c r="G81" s="223"/>
      <c r="H81" s="27">
        <v>75100</v>
      </c>
      <c r="I81" s="29">
        <v>1</v>
      </c>
      <c r="J81" s="12" t="s">
        <v>30</v>
      </c>
      <c r="K81" s="7">
        <f t="shared" si="5"/>
        <v>75100</v>
      </c>
      <c r="L81" s="18"/>
      <c r="M81" s="19">
        <v>0</v>
      </c>
      <c r="N81" s="20">
        <f>I81</f>
        <v>1</v>
      </c>
      <c r="O81" s="252"/>
      <c r="P81" s="253"/>
      <c r="Q81" s="253"/>
      <c r="R81" s="254"/>
      <c r="S81" s="15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8" customHeight="1" x14ac:dyDescent="0.25">
      <c r="A82" s="112"/>
      <c r="B82" s="247" t="s">
        <v>111</v>
      </c>
      <c r="C82" s="248"/>
      <c r="D82" s="221" t="s">
        <v>112</v>
      </c>
      <c r="E82" s="222"/>
      <c r="F82" s="222"/>
      <c r="G82" s="223"/>
      <c r="H82" s="27">
        <v>11458</v>
      </c>
      <c r="I82" s="29">
        <v>1</v>
      </c>
      <c r="J82" s="12" t="s">
        <v>30</v>
      </c>
      <c r="K82" s="7">
        <f t="shared" si="5"/>
        <v>11458</v>
      </c>
      <c r="L82" s="18"/>
      <c r="M82" s="19"/>
      <c r="N82" s="20"/>
      <c r="O82" s="252"/>
      <c r="P82" s="253"/>
      <c r="Q82" s="253"/>
      <c r="R82" s="254"/>
      <c r="S82" s="15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8" customHeight="1" x14ac:dyDescent="0.25">
      <c r="A83" s="112"/>
      <c r="B83" s="247" t="s">
        <v>113</v>
      </c>
      <c r="C83" s="248"/>
      <c r="D83" s="221" t="s">
        <v>114</v>
      </c>
      <c r="E83" s="222"/>
      <c r="F83" s="222"/>
      <c r="G83" s="223"/>
      <c r="H83" s="27">
        <v>75850</v>
      </c>
      <c r="I83" s="29">
        <v>1</v>
      </c>
      <c r="J83" s="12" t="s">
        <v>30</v>
      </c>
      <c r="K83" s="7">
        <f t="shared" si="5"/>
        <v>75850</v>
      </c>
      <c r="L83" s="18"/>
      <c r="M83" s="19"/>
      <c r="N83" s="20"/>
      <c r="O83" s="252"/>
      <c r="P83" s="253"/>
      <c r="Q83" s="253"/>
      <c r="R83" s="254"/>
      <c r="S83" s="15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8" customHeight="1" x14ac:dyDescent="0.25">
      <c r="A84" s="89"/>
      <c r="B84" s="247" t="s">
        <v>115</v>
      </c>
      <c r="C84" s="248"/>
      <c r="D84" s="221" t="s">
        <v>116</v>
      </c>
      <c r="E84" s="222"/>
      <c r="F84" s="222"/>
      <c r="G84" s="223"/>
      <c r="H84" s="27">
        <v>70225</v>
      </c>
      <c r="I84" s="29">
        <v>1</v>
      </c>
      <c r="J84" s="12" t="s">
        <v>30</v>
      </c>
      <c r="K84" s="7">
        <f t="shared" si="5"/>
        <v>70225</v>
      </c>
      <c r="L84" s="13">
        <v>0</v>
      </c>
      <c r="M84" s="13">
        <v>1.03</v>
      </c>
      <c r="N84" s="30">
        <f t="shared" ref="N84:N93" si="6">I84</f>
        <v>1</v>
      </c>
      <c r="O84" s="252"/>
      <c r="P84" s="253"/>
      <c r="Q84" s="253"/>
      <c r="R84" s="254"/>
      <c r="S84" s="16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8" customHeight="1" x14ac:dyDescent="0.25">
      <c r="A85" s="89"/>
      <c r="B85" s="247" t="s">
        <v>117</v>
      </c>
      <c r="C85" s="248"/>
      <c r="D85" s="221" t="s">
        <v>118</v>
      </c>
      <c r="E85" s="222"/>
      <c r="F85" s="222"/>
      <c r="G85" s="223"/>
      <c r="H85" s="27">
        <v>3580</v>
      </c>
      <c r="I85" s="29">
        <v>1</v>
      </c>
      <c r="J85" s="12" t="s">
        <v>30</v>
      </c>
      <c r="K85" s="7">
        <f t="shared" si="5"/>
        <v>3580</v>
      </c>
      <c r="L85" s="13">
        <v>0</v>
      </c>
      <c r="M85" s="13">
        <v>0.94</v>
      </c>
      <c r="N85" s="14">
        <f t="shared" si="6"/>
        <v>1</v>
      </c>
      <c r="O85" s="252"/>
      <c r="P85" s="253"/>
      <c r="Q85" s="253"/>
      <c r="R85" s="254"/>
      <c r="S85" s="17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8" customHeight="1" x14ac:dyDescent="0.25">
      <c r="A86" s="112"/>
      <c r="B86" s="247" t="s">
        <v>119</v>
      </c>
      <c r="C86" s="248"/>
      <c r="D86" s="221" t="s">
        <v>120</v>
      </c>
      <c r="E86" s="222"/>
      <c r="F86" s="222"/>
      <c r="G86" s="223"/>
      <c r="H86" s="27">
        <v>26489</v>
      </c>
      <c r="I86" s="29">
        <v>1</v>
      </c>
      <c r="J86" s="12" t="s">
        <v>30</v>
      </c>
      <c r="K86" s="7">
        <f t="shared" si="5"/>
        <v>26489</v>
      </c>
      <c r="L86" s="13">
        <v>0</v>
      </c>
      <c r="M86" s="13">
        <v>0.94</v>
      </c>
      <c r="N86" s="14">
        <f t="shared" si="6"/>
        <v>1</v>
      </c>
      <c r="O86" s="252"/>
      <c r="P86" s="253"/>
      <c r="Q86" s="253"/>
      <c r="R86" s="254"/>
      <c r="S86" s="16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8" customHeight="1" x14ac:dyDescent="0.25">
      <c r="A87" s="112"/>
      <c r="B87" s="247" t="s">
        <v>121</v>
      </c>
      <c r="C87" s="248"/>
      <c r="D87" s="221" t="s">
        <v>161</v>
      </c>
      <c r="E87" s="222"/>
      <c r="F87" s="222"/>
      <c r="G87" s="223"/>
      <c r="H87" s="27">
        <v>38854</v>
      </c>
      <c r="I87" s="29">
        <v>1</v>
      </c>
      <c r="J87" s="12" t="s">
        <v>30</v>
      </c>
      <c r="K87" s="7">
        <f t="shared" si="5"/>
        <v>38854</v>
      </c>
      <c r="L87" s="13">
        <v>0</v>
      </c>
      <c r="M87" s="13">
        <v>1.03</v>
      </c>
      <c r="N87" s="14">
        <f t="shared" si="6"/>
        <v>1</v>
      </c>
      <c r="O87" s="252"/>
      <c r="P87" s="253"/>
      <c r="Q87" s="253"/>
      <c r="R87" s="254"/>
      <c r="S87" s="16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8" customHeight="1" x14ac:dyDescent="0.25">
      <c r="A88" s="112"/>
      <c r="B88" s="247" t="s">
        <v>122</v>
      </c>
      <c r="C88" s="248"/>
      <c r="D88" s="221" t="s">
        <v>123</v>
      </c>
      <c r="E88" s="222"/>
      <c r="F88" s="222"/>
      <c r="G88" s="223"/>
      <c r="H88" s="27">
        <v>17750</v>
      </c>
      <c r="I88" s="29">
        <v>1</v>
      </c>
      <c r="J88" s="12" t="s">
        <v>30</v>
      </c>
      <c r="K88" s="7">
        <f t="shared" si="5"/>
        <v>17750</v>
      </c>
      <c r="L88" s="13">
        <v>0</v>
      </c>
      <c r="M88" s="13">
        <v>1.03</v>
      </c>
      <c r="N88" s="14">
        <f t="shared" si="6"/>
        <v>1</v>
      </c>
      <c r="O88" s="252" t="s">
        <v>183</v>
      </c>
      <c r="P88" s="253"/>
      <c r="Q88" s="253"/>
      <c r="R88" s="254"/>
      <c r="S88" s="16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8" customHeight="1" x14ac:dyDescent="0.25">
      <c r="A89" s="127"/>
      <c r="B89" s="247" t="s">
        <v>124</v>
      </c>
      <c r="C89" s="248"/>
      <c r="D89" s="221" t="s">
        <v>125</v>
      </c>
      <c r="E89" s="222"/>
      <c r="F89" s="222"/>
      <c r="G89" s="223"/>
      <c r="H89" s="27">
        <v>0</v>
      </c>
      <c r="I89" s="29">
        <v>1</v>
      </c>
      <c r="J89" s="12" t="s">
        <v>30</v>
      </c>
      <c r="K89" s="7">
        <f t="shared" si="5"/>
        <v>0</v>
      </c>
      <c r="L89" s="13">
        <v>0</v>
      </c>
      <c r="M89" s="13">
        <v>50</v>
      </c>
      <c r="N89" s="14">
        <f t="shared" si="6"/>
        <v>1</v>
      </c>
      <c r="O89" s="252" t="s">
        <v>184</v>
      </c>
      <c r="P89" s="253"/>
      <c r="Q89" s="253"/>
      <c r="R89" s="254"/>
      <c r="S89" s="17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8" customHeight="1" x14ac:dyDescent="0.25">
      <c r="A90" s="127"/>
      <c r="B90" s="247" t="s">
        <v>126</v>
      </c>
      <c r="C90" s="248"/>
      <c r="D90" s="221" t="s">
        <v>127</v>
      </c>
      <c r="E90" s="222"/>
      <c r="F90" s="222"/>
      <c r="G90" s="223"/>
      <c r="H90" s="27">
        <v>0</v>
      </c>
      <c r="I90" s="29">
        <v>1</v>
      </c>
      <c r="J90" s="12" t="s">
        <v>30</v>
      </c>
      <c r="K90" s="7">
        <f t="shared" si="5"/>
        <v>0</v>
      </c>
      <c r="L90" s="13">
        <v>0</v>
      </c>
      <c r="M90" s="13">
        <v>3.18</v>
      </c>
      <c r="N90" s="14">
        <f t="shared" si="6"/>
        <v>1</v>
      </c>
      <c r="O90" s="252" t="s">
        <v>184</v>
      </c>
      <c r="P90" s="253"/>
      <c r="Q90" s="253"/>
      <c r="R90" s="254"/>
      <c r="S90" s="15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8" customHeight="1" x14ac:dyDescent="0.25">
      <c r="A91" s="127"/>
      <c r="B91" s="247" t="s">
        <v>128</v>
      </c>
      <c r="C91" s="248"/>
      <c r="D91" s="221" t="s">
        <v>129</v>
      </c>
      <c r="E91" s="222"/>
      <c r="F91" s="222"/>
      <c r="G91" s="223"/>
      <c r="H91" s="27">
        <v>7850</v>
      </c>
      <c r="I91" s="29">
        <v>1</v>
      </c>
      <c r="J91" s="12" t="s">
        <v>30</v>
      </c>
      <c r="K91" s="7">
        <f t="shared" si="5"/>
        <v>7850</v>
      </c>
      <c r="L91" s="13">
        <v>0</v>
      </c>
      <c r="M91" s="13">
        <v>1.02</v>
      </c>
      <c r="N91" s="14">
        <f t="shared" si="6"/>
        <v>1</v>
      </c>
      <c r="O91" s="252"/>
      <c r="P91" s="253"/>
      <c r="Q91" s="253"/>
      <c r="R91" s="254"/>
      <c r="S91" s="15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8" customHeight="1" x14ac:dyDescent="0.25">
      <c r="A92" s="127"/>
      <c r="B92" s="169" t="s">
        <v>130</v>
      </c>
      <c r="C92" s="170"/>
      <c r="D92" s="221" t="s">
        <v>131</v>
      </c>
      <c r="E92" s="222"/>
      <c r="F92" s="222"/>
      <c r="G92" s="223"/>
      <c r="H92" s="27">
        <v>0</v>
      </c>
      <c r="I92" s="29">
        <v>1</v>
      </c>
      <c r="J92" s="12" t="s">
        <v>30</v>
      </c>
      <c r="K92" s="7">
        <f t="shared" si="5"/>
        <v>0</v>
      </c>
      <c r="L92" s="13">
        <v>0</v>
      </c>
      <c r="M92" s="13">
        <v>21</v>
      </c>
      <c r="N92" s="14">
        <f t="shared" si="6"/>
        <v>1</v>
      </c>
      <c r="O92" s="252" t="s">
        <v>174</v>
      </c>
      <c r="P92" s="253"/>
      <c r="Q92" s="253"/>
      <c r="R92" s="254"/>
      <c r="S92" s="15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8" customHeight="1" x14ac:dyDescent="0.25">
      <c r="A93" s="127"/>
      <c r="B93" s="169" t="s">
        <v>132</v>
      </c>
      <c r="C93" s="170"/>
      <c r="D93" s="221" t="s">
        <v>133</v>
      </c>
      <c r="E93" s="222"/>
      <c r="F93" s="222"/>
      <c r="G93" s="223"/>
      <c r="H93" s="27">
        <v>11073</v>
      </c>
      <c r="I93" s="29">
        <v>1</v>
      </c>
      <c r="J93" s="12" t="s">
        <v>30</v>
      </c>
      <c r="K93" s="7">
        <f t="shared" si="5"/>
        <v>11073</v>
      </c>
      <c r="L93" s="18"/>
      <c r="M93" s="19"/>
      <c r="N93" s="20">
        <f t="shared" si="6"/>
        <v>1</v>
      </c>
      <c r="O93" s="252"/>
      <c r="P93" s="253"/>
      <c r="Q93" s="253"/>
      <c r="R93" s="254"/>
      <c r="S93" s="15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8" customHeight="1" x14ac:dyDescent="0.25">
      <c r="A94" s="127"/>
      <c r="B94" s="169" t="s">
        <v>134</v>
      </c>
      <c r="C94" s="170"/>
      <c r="D94" s="221" t="s">
        <v>135</v>
      </c>
      <c r="E94" s="222"/>
      <c r="F94" s="222"/>
      <c r="G94" s="223"/>
      <c r="H94" s="27">
        <v>7039</v>
      </c>
      <c r="I94" s="29">
        <v>1</v>
      </c>
      <c r="J94" s="12" t="s">
        <v>30</v>
      </c>
      <c r="K94" s="7">
        <f t="shared" si="5"/>
        <v>7039</v>
      </c>
      <c r="L94" s="18"/>
      <c r="M94" s="19"/>
      <c r="N94" s="20"/>
      <c r="O94" s="252"/>
      <c r="P94" s="253"/>
      <c r="Q94" s="253"/>
      <c r="R94" s="254"/>
      <c r="S94" s="15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8" customHeight="1" x14ac:dyDescent="0.25">
      <c r="A95" s="127"/>
      <c r="B95" s="169" t="s">
        <v>136</v>
      </c>
      <c r="C95" s="170"/>
      <c r="D95" s="221" t="s">
        <v>162</v>
      </c>
      <c r="E95" s="222"/>
      <c r="F95" s="222"/>
      <c r="G95" s="223"/>
      <c r="H95" s="27">
        <v>0</v>
      </c>
      <c r="I95" s="29">
        <v>1</v>
      </c>
      <c r="J95" s="12" t="s">
        <v>30</v>
      </c>
      <c r="K95" s="7">
        <f t="shared" si="5"/>
        <v>0</v>
      </c>
      <c r="L95" s="8">
        <v>0</v>
      </c>
      <c r="M95" s="8">
        <v>0.63</v>
      </c>
      <c r="N95" s="9">
        <f t="shared" ref="N95:N101" si="7">I95</f>
        <v>1</v>
      </c>
      <c r="O95" s="252" t="s">
        <v>184</v>
      </c>
      <c r="P95" s="253"/>
      <c r="Q95" s="253"/>
      <c r="R95" s="254"/>
      <c r="S95" s="15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8" customHeight="1" x14ac:dyDescent="0.25">
      <c r="A96" s="128"/>
      <c r="B96" s="169" t="s">
        <v>137</v>
      </c>
      <c r="C96" s="170"/>
      <c r="D96" s="221" t="s">
        <v>138</v>
      </c>
      <c r="E96" s="222"/>
      <c r="F96" s="222"/>
      <c r="G96" s="223"/>
      <c r="H96" s="27">
        <v>91374</v>
      </c>
      <c r="I96" s="29">
        <v>1</v>
      </c>
      <c r="J96" s="12" t="s">
        <v>30</v>
      </c>
      <c r="K96" s="7">
        <f t="shared" si="5"/>
        <v>91374</v>
      </c>
      <c r="L96" s="13">
        <v>0</v>
      </c>
      <c r="M96" s="13">
        <v>0.5</v>
      </c>
      <c r="N96" s="14">
        <f t="shared" si="7"/>
        <v>1</v>
      </c>
      <c r="O96" s="252"/>
      <c r="P96" s="253"/>
      <c r="Q96" s="253"/>
      <c r="R96" s="254"/>
      <c r="S96" s="16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8" customHeight="1" x14ac:dyDescent="0.25">
      <c r="A97" s="128"/>
      <c r="B97" s="169" t="s">
        <v>139</v>
      </c>
      <c r="C97" s="170"/>
      <c r="D97" s="221" t="s">
        <v>140</v>
      </c>
      <c r="E97" s="222"/>
      <c r="F97" s="222"/>
      <c r="G97" s="223"/>
      <c r="H97" s="27">
        <v>174500</v>
      </c>
      <c r="I97" s="29">
        <v>1</v>
      </c>
      <c r="J97" s="12" t="s">
        <v>30</v>
      </c>
      <c r="K97" s="7">
        <f t="shared" si="5"/>
        <v>174500</v>
      </c>
      <c r="L97" s="13">
        <v>0</v>
      </c>
      <c r="M97" s="13">
        <v>2.91</v>
      </c>
      <c r="N97" s="14">
        <f t="shared" si="7"/>
        <v>1</v>
      </c>
      <c r="O97" s="252"/>
      <c r="P97" s="253"/>
      <c r="Q97" s="253"/>
      <c r="R97" s="254"/>
      <c r="S97" s="15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8" customHeight="1" x14ac:dyDescent="0.25">
      <c r="A98" s="128"/>
      <c r="B98" s="169" t="s">
        <v>141</v>
      </c>
      <c r="C98" s="170"/>
      <c r="D98" s="221" t="s">
        <v>142</v>
      </c>
      <c r="E98" s="222"/>
      <c r="F98" s="222"/>
      <c r="G98" s="223"/>
      <c r="H98" s="27">
        <v>537000</v>
      </c>
      <c r="I98" s="29">
        <v>1</v>
      </c>
      <c r="J98" s="12" t="s">
        <v>30</v>
      </c>
      <c r="K98" s="31">
        <f t="shared" si="5"/>
        <v>537000</v>
      </c>
      <c r="L98" s="13">
        <v>0</v>
      </c>
      <c r="M98" s="13">
        <v>2.2400000000000002</v>
      </c>
      <c r="N98" s="14">
        <f t="shared" si="7"/>
        <v>1</v>
      </c>
      <c r="O98" s="252"/>
      <c r="P98" s="253"/>
      <c r="Q98" s="253"/>
      <c r="R98" s="254"/>
      <c r="S98" s="16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8" customHeight="1" x14ac:dyDescent="0.25">
      <c r="A99" s="128"/>
      <c r="B99" s="169" t="s">
        <v>143</v>
      </c>
      <c r="C99" s="170"/>
      <c r="D99" s="221" t="s">
        <v>144</v>
      </c>
      <c r="E99" s="222"/>
      <c r="F99" s="222"/>
      <c r="G99" s="223"/>
      <c r="H99" s="27">
        <v>0</v>
      </c>
      <c r="I99" s="29">
        <v>1</v>
      </c>
      <c r="J99" s="12" t="s">
        <v>30</v>
      </c>
      <c r="K99" s="31">
        <f t="shared" si="5"/>
        <v>0</v>
      </c>
      <c r="L99" s="13"/>
      <c r="M99" s="13"/>
      <c r="N99" s="14"/>
      <c r="O99" s="252" t="s">
        <v>184</v>
      </c>
      <c r="P99" s="253"/>
      <c r="Q99" s="253"/>
      <c r="R99" s="254"/>
      <c r="S99" s="16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8" customHeight="1" x14ac:dyDescent="0.25">
      <c r="A100" s="128"/>
      <c r="B100" s="169" t="s">
        <v>145</v>
      </c>
      <c r="C100" s="170"/>
      <c r="D100" s="221" t="s">
        <v>146</v>
      </c>
      <c r="E100" s="222"/>
      <c r="F100" s="222"/>
      <c r="G100" s="223"/>
      <c r="H100" s="27">
        <v>0</v>
      </c>
      <c r="I100" s="29">
        <v>1</v>
      </c>
      <c r="J100" s="12" t="s">
        <v>30</v>
      </c>
      <c r="K100" s="31">
        <f t="shared" si="5"/>
        <v>0</v>
      </c>
      <c r="L100" s="13"/>
      <c r="M100" s="13"/>
      <c r="N100" s="14"/>
      <c r="O100" s="252" t="s">
        <v>184</v>
      </c>
      <c r="P100" s="253"/>
      <c r="Q100" s="253"/>
      <c r="R100" s="254"/>
      <c r="S100" s="16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8" customHeight="1" x14ac:dyDescent="0.25">
      <c r="A101" s="128"/>
      <c r="B101" s="230"/>
      <c r="C101" s="231"/>
      <c r="D101" s="232"/>
      <c r="E101" s="233"/>
      <c r="F101" s="233"/>
      <c r="G101" s="234"/>
      <c r="H101" s="27">
        <v>0</v>
      </c>
      <c r="I101" s="29">
        <v>1</v>
      </c>
      <c r="J101" s="12" t="s">
        <v>30</v>
      </c>
      <c r="K101" s="31">
        <f t="shared" si="5"/>
        <v>0</v>
      </c>
      <c r="L101" s="13">
        <v>0</v>
      </c>
      <c r="M101" s="13">
        <v>13.2</v>
      </c>
      <c r="N101" s="14">
        <f t="shared" si="7"/>
        <v>1</v>
      </c>
      <c r="O101" s="252"/>
      <c r="P101" s="253"/>
      <c r="Q101" s="253"/>
      <c r="R101" s="254"/>
      <c r="S101" s="16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8" customHeight="1" x14ac:dyDescent="0.25">
      <c r="A102" s="128"/>
      <c r="B102" s="230"/>
      <c r="C102" s="231"/>
      <c r="D102" s="232"/>
      <c r="E102" s="233"/>
      <c r="F102" s="233"/>
      <c r="G102" s="234"/>
      <c r="H102" s="27">
        <v>0</v>
      </c>
      <c r="I102" s="29">
        <v>1</v>
      </c>
      <c r="J102" s="12" t="s">
        <v>30</v>
      </c>
      <c r="K102" s="31">
        <f t="shared" si="5"/>
        <v>0</v>
      </c>
      <c r="L102" s="32"/>
      <c r="M102" s="32"/>
      <c r="N102" s="33"/>
      <c r="O102" s="252"/>
      <c r="P102" s="253"/>
      <c r="Q102" s="253"/>
      <c r="R102" s="254"/>
      <c r="S102" s="15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8" customHeight="1" x14ac:dyDescent="0.25">
      <c r="A103" s="128"/>
      <c r="B103" s="230"/>
      <c r="C103" s="231"/>
      <c r="D103" s="232"/>
      <c r="E103" s="233"/>
      <c r="F103" s="233"/>
      <c r="G103" s="234"/>
      <c r="H103" s="27">
        <v>0</v>
      </c>
      <c r="I103" s="29">
        <v>1</v>
      </c>
      <c r="J103" s="12" t="s">
        <v>30</v>
      </c>
      <c r="K103" s="31">
        <f t="shared" si="5"/>
        <v>0</v>
      </c>
      <c r="L103" s="32"/>
      <c r="M103" s="32"/>
      <c r="N103" s="33"/>
      <c r="O103" s="252"/>
      <c r="P103" s="253"/>
      <c r="Q103" s="253"/>
      <c r="R103" s="254"/>
      <c r="S103" s="15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8" customHeight="1" x14ac:dyDescent="0.25">
      <c r="A104" s="128"/>
      <c r="B104" s="230"/>
      <c r="C104" s="231"/>
      <c r="D104" s="232"/>
      <c r="E104" s="233"/>
      <c r="F104" s="233"/>
      <c r="G104" s="234"/>
      <c r="H104" s="27">
        <v>0</v>
      </c>
      <c r="I104" s="29">
        <v>1</v>
      </c>
      <c r="J104" s="12" t="s">
        <v>30</v>
      </c>
      <c r="K104" s="31">
        <f t="shared" si="5"/>
        <v>0</v>
      </c>
      <c r="L104" s="32"/>
      <c r="M104" s="32"/>
      <c r="N104" s="33"/>
      <c r="O104" s="252"/>
      <c r="P104" s="253"/>
      <c r="Q104" s="253"/>
      <c r="R104" s="254"/>
      <c r="S104" s="15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8" customHeight="1" thickBot="1" x14ac:dyDescent="0.3">
      <c r="A105" s="127"/>
      <c r="B105" s="230"/>
      <c r="C105" s="231"/>
      <c r="D105" s="232"/>
      <c r="E105" s="233"/>
      <c r="F105" s="233"/>
      <c r="G105" s="234"/>
      <c r="H105" s="27">
        <v>0</v>
      </c>
      <c r="I105" s="29">
        <v>1</v>
      </c>
      <c r="J105" s="12" t="s">
        <v>30</v>
      </c>
      <c r="K105" s="31">
        <f t="shared" si="5"/>
        <v>0</v>
      </c>
      <c r="L105" s="21"/>
      <c r="M105" s="22"/>
      <c r="N105" s="23"/>
      <c r="O105" s="255"/>
      <c r="P105" s="256"/>
      <c r="Q105" s="256"/>
      <c r="R105" s="257"/>
      <c r="S105" s="15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s="25" customFormat="1" ht="20.100000000000001" customHeight="1" thickBot="1" x14ac:dyDescent="0.25">
      <c r="A106" s="129"/>
      <c r="B106" s="160" t="s">
        <v>147</v>
      </c>
      <c r="C106" s="161"/>
      <c r="D106" s="161"/>
      <c r="E106" s="161"/>
      <c r="F106" s="161"/>
      <c r="G106" s="161"/>
      <c r="H106" s="161"/>
      <c r="I106" s="161"/>
      <c r="J106" s="162"/>
      <c r="K106" s="114">
        <f>SUM(K69:K105)</f>
        <v>1631694</v>
      </c>
      <c r="L106" s="115"/>
      <c r="M106" s="115"/>
      <c r="N106" s="24"/>
      <c r="O106" s="116"/>
      <c r="P106" s="117"/>
      <c r="Q106" s="117"/>
      <c r="R106" s="117"/>
      <c r="S106" s="118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 thickBot="1" x14ac:dyDescent="0.3">
      <c r="A107" s="34"/>
      <c r="B107" s="130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20.100000000000001" customHeight="1" thickBot="1" x14ac:dyDescent="0.3">
      <c r="A108" s="34"/>
      <c r="B108" s="133"/>
      <c r="C108" s="70"/>
      <c r="D108" s="166" t="str">
        <f>B38</f>
        <v xml:space="preserve">GENERAL CONDITIONS TOTAL </v>
      </c>
      <c r="E108" s="167"/>
      <c r="F108" s="167"/>
      <c r="G108" s="167"/>
      <c r="H108" s="167"/>
      <c r="I108" s="167"/>
      <c r="J108" s="168"/>
      <c r="K108" s="258">
        <f>K38</f>
        <v>307274</v>
      </c>
      <c r="L108" s="134"/>
      <c r="M108" s="135"/>
      <c r="N108" s="35"/>
      <c r="O108" s="249"/>
      <c r="P108" s="250"/>
      <c r="Q108" s="250"/>
      <c r="R108" s="251"/>
      <c r="S108" s="36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20.100000000000001" customHeight="1" thickBot="1" x14ac:dyDescent="0.3">
      <c r="A109" s="34"/>
      <c r="B109" s="133"/>
      <c r="C109" s="70"/>
      <c r="D109" s="166" t="str">
        <f>B66</f>
        <v xml:space="preserve">SITE WORK TOTAL </v>
      </c>
      <c r="E109" s="167"/>
      <c r="F109" s="167"/>
      <c r="G109" s="167"/>
      <c r="H109" s="167"/>
      <c r="I109" s="167"/>
      <c r="J109" s="168"/>
      <c r="K109" s="259">
        <f>K66</f>
        <v>921413</v>
      </c>
      <c r="L109" s="136"/>
      <c r="M109" s="137"/>
      <c r="N109" s="35"/>
      <c r="O109" s="252"/>
      <c r="P109" s="253"/>
      <c r="Q109" s="253"/>
      <c r="R109" s="254"/>
      <c r="S109" s="36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20.100000000000001" customHeight="1" thickBot="1" x14ac:dyDescent="0.3">
      <c r="A110" s="34"/>
      <c r="B110" s="133"/>
      <c r="C110" s="70"/>
      <c r="D110" s="166" t="str">
        <f>B106</f>
        <v xml:space="preserve">BUILDING CONSTRUCTION TOTAL </v>
      </c>
      <c r="E110" s="167"/>
      <c r="F110" s="167"/>
      <c r="G110" s="167"/>
      <c r="H110" s="167"/>
      <c r="I110" s="167"/>
      <c r="J110" s="168"/>
      <c r="K110" s="259">
        <f>K106</f>
        <v>1631694</v>
      </c>
      <c r="L110" s="136"/>
      <c r="M110" s="137"/>
      <c r="N110" s="35"/>
      <c r="O110" s="252"/>
      <c r="P110" s="253"/>
      <c r="Q110" s="253"/>
      <c r="R110" s="254"/>
      <c r="S110" s="36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20.100000000000001" customHeight="1" thickBot="1" x14ac:dyDescent="0.3">
      <c r="A111" s="34"/>
      <c r="B111" s="133"/>
      <c r="C111" s="70"/>
      <c r="D111" s="157" t="s">
        <v>148</v>
      </c>
      <c r="E111" s="158"/>
      <c r="F111" s="158"/>
      <c r="G111" s="158"/>
      <c r="H111" s="158"/>
      <c r="I111" s="158"/>
      <c r="J111" s="159"/>
      <c r="K111" s="260">
        <f>SUM(K108:K110)</f>
        <v>2860381</v>
      </c>
      <c r="L111" s="136"/>
      <c r="M111" s="137"/>
      <c r="N111" s="37"/>
      <c r="O111" s="252"/>
      <c r="P111" s="253"/>
      <c r="Q111" s="253"/>
      <c r="R111" s="254"/>
      <c r="S111" s="36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20.100000000000001" customHeight="1" thickBot="1" x14ac:dyDescent="0.3">
      <c r="A112" s="128"/>
      <c r="B112" s="133"/>
      <c r="C112" s="70"/>
      <c r="D112" s="173" t="s">
        <v>149</v>
      </c>
      <c r="E112" s="174"/>
      <c r="F112" s="174"/>
      <c r="G112" s="174"/>
      <c r="H112" s="174"/>
      <c r="I112" s="175"/>
      <c r="J112" s="155">
        <v>0</v>
      </c>
      <c r="K112" s="156">
        <v>171623</v>
      </c>
      <c r="L112" s="139"/>
      <c r="M112" s="140"/>
      <c r="N112" s="141">
        <v>0.09</v>
      </c>
      <c r="O112" s="252"/>
      <c r="P112" s="253"/>
      <c r="Q112" s="253"/>
      <c r="R112" s="254"/>
      <c r="S112" s="36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20.100000000000001" customHeight="1" thickBot="1" x14ac:dyDescent="0.3">
      <c r="A113" s="128"/>
      <c r="B113" s="133"/>
      <c r="C113" s="70"/>
      <c r="D113" s="173" t="s">
        <v>150</v>
      </c>
      <c r="E113" s="174"/>
      <c r="F113" s="174"/>
      <c r="G113" s="174"/>
      <c r="H113" s="174"/>
      <c r="I113" s="175"/>
      <c r="J113" s="155">
        <v>0</v>
      </c>
      <c r="K113" s="156">
        <f>K111*J113</f>
        <v>0</v>
      </c>
      <c r="L113" s="142"/>
      <c r="M113" s="143"/>
      <c r="N113" s="144"/>
      <c r="O113" s="252" t="s">
        <v>185</v>
      </c>
      <c r="P113" s="253"/>
      <c r="Q113" s="253"/>
      <c r="R113" s="254"/>
      <c r="S113" s="36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20.100000000000001" customHeight="1" thickBot="1" x14ac:dyDescent="0.3">
      <c r="A114" s="34"/>
      <c r="B114" s="133"/>
      <c r="C114" s="70"/>
      <c r="D114" s="176" t="s">
        <v>151</v>
      </c>
      <c r="E114" s="177"/>
      <c r="F114" s="177"/>
      <c r="G114" s="177"/>
      <c r="H114" s="177"/>
      <c r="I114" s="177"/>
      <c r="J114" s="178"/>
      <c r="K114" s="138">
        <f>SUM(K112:K113)</f>
        <v>171623</v>
      </c>
      <c r="L114" s="145"/>
      <c r="M114" s="146"/>
      <c r="N114" s="147"/>
      <c r="O114" s="252"/>
      <c r="P114" s="253"/>
      <c r="Q114" s="253"/>
      <c r="R114" s="254"/>
      <c r="S114" s="36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20.100000000000001" customHeight="1" thickBot="1" x14ac:dyDescent="0.3">
      <c r="A115" s="34"/>
      <c r="B115" s="133"/>
      <c r="C115" s="70"/>
      <c r="D115" s="179" t="s">
        <v>152</v>
      </c>
      <c r="E115" s="180"/>
      <c r="F115" s="180"/>
      <c r="G115" s="180"/>
      <c r="H115" s="180"/>
      <c r="I115" s="180"/>
      <c r="J115" s="181"/>
      <c r="K115" s="148">
        <f>IF(Q6="","",K116/Q6)</f>
        <v>666.37450549450546</v>
      </c>
      <c r="L115" s="149"/>
      <c r="M115" s="137"/>
      <c r="N115" s="38"/>
      <c r="O115" s="252"/>
      <c r="P115" s="253"/>
      <c r="Q115" s="253"/>
      <c r="R115" s="254"/>
      <c r="S115" s="36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20.100000000000001" customHeight="1" thickBot="1" x14ac:dyDescent="0.3">
      <c r="A116" s="128"/>
      <c r="B116" s="150"/>
      <c r="C116" s="151"/>
      <c r="D116" s="157" t="s">
        <v>153</v>
      </c>
      <c r="E116" s="158"/>
      <c r="F116" s="158"/>
      <c r="G116" s="158"/>
      <c r="H116" s="158"/>
      <c r="I116" s="158"/>
      <c r="J116" s="159"/>
      <c r="K116" s="138">
        <f>SUM(K111+K114)</f>
        <v>3032004</v>
      </c>
      <c r="L116" s="134"/>
      <c r="M116" s="135"/>
      <c r="N116" s="39"/>
      <c r="O116" s="255"/>
      <c r="P116" s="256"/>
      <c r="Q116" s="256"/>
      <c r="R116" s="257"/>
      <c r="S116" s="40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24.95" customHeight="1" x14ac:dyDescent="0.2">
      <c r="A117" s="2"/>
      <c r="B117" s="152" t="s">
        <v>154</v>
      </c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4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8" customHeight="1" x14ac:dyDescent="0.2">
      <c r="A118" s="2"/>
      <c r="B118" s="41">
        <v>1</v>
      </c>
      <c r="C118" s="42"/>
      <c r="D118" s="42"/>
      <c r="E118" s="42"/>
      <c r="F118" s="42"/>
      <c r="G118" s="42"/>
      <c r="H118" s="42"/>
      <c r="I118" s="42"/>
      <c r="J118" s="42"/>
      <c r="K118" s="43">
        <v>12</v>
      </c>
      <c r="L118" s="42"/>
      <c r="M118" s="42"/>
      <c r="N118" s="42"/>
      <c r="O118" s="42"/>
      <c r="P118" s="42"/>
      <c r="Q118" s="42"/>
      <c r="R118" s="42"/>
      <c r="S118" s="44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8" customHeight="1" x14ac:dyDescent="0.2">
      <c r="A119" s="2"/>
      <c r="B119" s="41">
        <v>2</v>
      </c>
      <c r="C119" s="42"/>
      <c r="D119" s="42"/>
      <c r="E119" s="42"/>
      <c r="F119" s="42"/>
      <c r="G119" s="42"/>
      <c r="H119" s="42"/>
      <c r="I119" s="42"/>
      <c r="J119" s="42"/>
      <c r="K119" s="43">
        <v>13</v>
      </c>
      <c r="L119" s="42"/>
      <c r="M119" s="42"/>
      <c r="N119" s="42"/>
      <c r="O119" s="42"/>
      <c r="P119" s="42"/>
      <c r="Q119" s="42"/>
      <c r="R119" s="42"/>
      <c r="S119" s="44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8" customHeight="1" x14ac:dyDescent="0.2">
      <c r="A120" s="2"/>
      <c r="B120" s="41">
        <v>3</v>
      </c>
      <c r="C120" s="42"/>
      <c r="D120" s="42"/>
      <c r="E120" s="42"/>
      <c r="F120" s="42"/>
      <c r="G120" s="42"/>
      <c r="H120" s="42"/>
      <c r="I120" s="42"/>
      <c r="J120" s="42"/>
      <c r="K120" s="43">
        <v>14</v>
      </c>
      <c r="L120" s="42"/>
      <c r="M120" s="42"/>
      <c r="N120" s="42"/>
      <c r="O120" s="42"/>
      <c r="P120" s="42"/>
      <c r="Q120" s="42"/>
      <c r="R120" s="42"/>
      <c r="S120" s="44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8" customHeight="1" x14ac:dyDescent="0.2">
      <c r="A121" s="2"/>
      <c r="B121" s="41">
        <v>4</v>
      </c>
      <c r="C121" s="42"/>
      <c r="D121" s="42"/>
      <c r="E121" s="42"/>
      <c r="F121" s="42"/>
      <c r="G121" s="42"/>
      <c r="H121" s="42"/>
      <c r="I121" s="42"/>
      <c r="J121" s="42"/>
      <c r="K121" s="43">
        <v>15</v>
      </c>
      <c r="L121" s="42"/>
      <c r="M121" s="42"/>
      <c r="N121" s="42"/>
      <c r="O121" s="42"/>
      <c r="P121" s="42"/>
      <c r="Q121" s="42"/>
      <c r="R121" s="42"/>
      <c r="S121" s="44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8" customHeight="1" x14ac:dyDescent="0.2">
      <c r="A122" s="2"/>
      <c r="B122" s="41">
        <v>5</v>
      </c>
      <c r="C122" s="42"/>
      <c r="D122" s="42"/>
      <c r="E122" s="42"/>
      <c r="F122" s="42"/>
      <c r="G122" s="42"/>
      <c r="H122" s="42"/>
      <c r="I122" s="42"/>
      <c r="J122" s="42"/>
      <c r="K122" s="43">
        <v>16</v>
      </c>
      <c r="L122" s="42"/>
      <c r="M122" s="42"/>
      <c r="N122" s="42"/>
      <c r="O122" s="42"/>
      <c r="P122" s="42"/>
      <c r="Q122" s="42"/>
      <c r="R122" s="42"/>
      <c r="S122" s="44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8" customHeight="1" x14ac:dyDescent="0.2">
      <c r="A123" s="2"/>
      <c r="B123" s="41">
        <v>6</v>
      </c>
      <c r="C123" s="42"/>
      <c r="D123" s="42"/>
      <c r="E123" s="42"/>
      <c r="F123" s="42"/>
      <c r="G123" s="42"/>
      <c r="H123" s="42"/>
      <c r="I123" s="42"/>
      <c r="J123" s="42"/>
      <c r="K123" s="43">
        <v>17</v>
      </c>
      <c r="L123" s="42"/>
      <c r="M123" s="42"/>
      <c r="N123" s="42"/>
      <c r="O123" s="42"/>
      <c r="P123" s="42"/>
      <c r="Q123" s="42"/>
      <c r="R123" s="42"/>
      <c r="S123" s="44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8" customHeight="1" x14ac:dyDescent="0.2">
      <c r="A124" s="2"/>
      <c r="B124" s="41">
        <v>7</v>
      </c>
      <c r="C124" s="42"/>
      <c r="D124" s="42"/>
      <c r="E124" s="42"/>
      <c r="F124" s="42"/>
      <c r="G124" s="42"/>
      <c r="H124" s="42"/>
      <c r="I124" s="42"/>
      <c r="J124" s="42"/>
      <c r="K124" s="43">
        <v>18</v>
      </c>
      <c r="L124" s="42"/>
      <c r="M124" s="42"/>
      <c r="N124" s="42"/>
      <c r="O124" s="42"/>
      <c r="P124" s="42"/>
      <c r="Q124" s="42"/>
      <c r="R124" s="42"/>
      <c r="S124" s="44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8" customHeight="1" x14ac:dyDescent="0.2">
      <c r="A125" s="2"/>
      <c r="B125" s="41">
        <v>8</v>
      </c>
      <c r="C125" s="42"/>
      <c r="D125" s="42"/>
      <c r="E125" s="42"/>
      <c r="F125" s="42"/>
      <c r="G125" s="42"/>
      <c r="H125" s="42"/>
      <c r="I125" s="42"/>
      <c r="J125" s="42"/>
      <c r="K125" s="43">
        <v>19</v>
      </c>
      <c r="L125" s="42"/>
      <c r="M125" s="42"/>
      <c r="N125" s="42"/>
      <c r="O125" s="42"/>
      <c r="P125" s="42"/>
      <c r="Q125" s="42"/>
      <c r="R125" s="42"/>
      <c r="S125" s="44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8" customHeight="1" x14ac:dyDescent="0.2">
      <c r="A126" s="2"/>
      <c r="B126" s="41">
        <v>9</v>
      </c>
      <c r="C126" s="42"/>
      <c r="D126" s="42"/>
      <c r="E126" s="42"/>
      <c r="F126" s="42"/>
      <c r="G126" s="42"/>
      <c r="H126" s="42"/>
      <c r="I126" s="42"/>
      <c r="J126" s="42"/>
      <c r="K126" s="43">
        <v>20</v>
      </c>
      <c r="L126" s="42"/>
      <c r="M126" s="42"/>
      <c r="N126" s="42"/>
      <c r="O126" s="42"/>
      <c r="P126" s="42"/>
      <c r="Q126" s="42"/>
      <c r="R126" s="42"/>
      <c r="S126" s="44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8" customHeight="1" x14ac:dyDescent="0.2">
      <c r="A127" s="2"/>
      <c r="B127" s="41">
        <v>10</v>
      </c>
      <c r="C127" s="42"/>
      <c r="D127" s="42"/>
      <c r="E127" s="42"/>
      <c r="F127" s="42"/>
      <c r="G127" s="42"/>
      <c r="H127" s="42"/>
      <c r="I127" s="42"/>
      <c r="J127" s="42"/>
      <c r="K127" s="43">
        <v>21</v>
      </c>
      <c r="L127" s="42"/>
      <c r="M127" s="42"/>
      <c r="N127" s="42"/>
      <c r="O127" s="42"/>
      <c r="P127" s="42"/>
      <c r="Q127" s="42"/>
      <c r="R127" s="42"/>
      <c r="S127" s="44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8" customHeight="1" thickBot="1" x14ac:dyDescent="0.25">
      <c r="A128" s="2"/>
      <c r="B128" s="45">
        <v>11</v>
      </c>
      <c r="C128" s="46"/>
      <c r="D128" s="46"/>
      <c r="E128" s="46"/>
      <c r="F128" s="46"/>
      <c r="G128" s="46"/>
      <c r="H128" s="46"/>
      <c r="I128" s="46"/>
      <c r="J128" s="46"/>
      <c r="K128" s="47">
        <v>22</v>
      </c>
      <c r="L128" s="46"/>
      <c r="M128" s="46"/>
      <c r="N128" s="46"/>
      <c r="O128" s="46"/>
      <c r="P128" s="46"/>
      <c r="Q128" s="46"/>
      <c r="R128" s="46"/>
      <c r="S128" s="48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 x14ac:dyDescent="0.25">
      <c r="A129" s="2"/>
      <c r="B129" s="2"/>
      <c r="C129" s="2"/>
      <c r="D129" s="2"/>
      <c r="E129" s="2"/>
      <c r="F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 x14ac:dyDescent="0.25">
      <c r="A130" s="2"/>
      <c r="B130" s="2"/>
      <c r="C130" s="2"/>
      <c r="D130" s="2"/>
      <c r="E130" s="2"/>
      <c r="F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 x14ac:dyDescent="0.25">
      <c r="A131" s="2"/>
      <c r="B131" s="2"/>
      <c r="C131" s="2"/>
      <c r="D131" s="2"/>
      <c r="E131" s="2"/>
      <c r="F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 x14ac:dyDescent="0.25">
      <c r="A132" s="2"/>
      <c r="B132" s="2"/>
      <c r="C132" s="2"/>
      <c r="D132" s="2"/>
      <c r="E132" s="2"/>
      <c r="F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 x14ac:dyDescent="0.25">
      <c r="A133" s="2"/>
      <c r="B133" s="2"/>
      <c r="C133" s="2"/>
      <c r="D133" s="2"/>
      <c r="E133" s="2"/>
      <c r="F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20.100000000000001" customHeight="1" x14ac:dyDescent="0.25">
      <c r="A134" s="2"/>
      <c r="B134" s="2"/>
      <c r="C134" s="2"/>
      <c r="D134" s="2"/>
      <c r="E134" s="2"/>
      <c r="F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 x14ac:dyDescent="0.25">
      <c r="A135" s="2"/>
      <c r="B135" s="2"/>
      <c r="C135" s="2"/>
      <c r="D135" s="2"/>
      <c r="E135" s="2"/>
      <c r="F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20.100000000000001" customHeight="1" x14ac:dyDescent="0.25">
      <c r="A136" s="2"/>
      <c r="B136" s="2"/>
      <c r="C136" s="2"/>
      <c r="D136" s="2"/>
      <c r="E136" s="2"/>
      <c r="F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24.95" customHeight="1" x14ac:dyDescent="0.25">
      <c r="A137" s="2"/>
      <c r="B137" s="2"/>
      <c r="C137" s="2"/>
      <c r="D137" s="2"/>
      <c r="E137" s="2"/>
      <c r="F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21.95" customHeight="1" x14ac:dyDescent="0.25">
      <c r="A138" s="2"/>
      <c r="B138" s="2"/>
      <c r="C138" s="2"/>
      <c r="D138" s="2"/>
      <c r="E138" s="2"/>
      <c r="F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23.1" customHeight="1" x14ac:dyDescent="0.25">
      <c r="A139" s="2"/>
      <c r="B139" s="2"/>
      <c r="C139" s="2"/>
      <c r="D139" s="2"/>
      <c r="E139" s="2"/>
      <c r="F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26.1" customHeight="1" x14ac:dyDescent="0.25">
      <c r="A140" s="2"/>
      <c r="B140" s="2"/>
      <c r="C140" s="2"/>
      <c r="D140" s="2"/>
      <c r="E140" s="2"/>
      <c r="F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30.95" customHeight="1" x14ac:dyDescent="0.25">
      <c r="A141" s="2"/>
      <c r="B141" s="2"/>
      <c r="C141" s="2"/>
      <c r="D141" s="2"/>
      <c r="E141" s="2"/>
      <c r="F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30.95" customHeight="1" x14ac:dyDescent="0.25">
      <c r="A142" s="2"/>
      <c r="B142" s="2"/>
      <c r="C142" s="2"/>
      <c r="D142" s="2"/>
      <c r="E142" s="2"/>
      <c r="F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 x14ac:dyDescent="0.25">
      <c r="A143" s="2"/>
      <c r="B143" s="2"/>
      <c r="C143" s="2"/>
      <c r="D143" s="2"/>
      <c r="E143" s="2"/>
      <c r="F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 x14ac:dyDescent="0.25">
      <c r="A144" s="2"/>
      <c r="B144" s="2"/>
      <c r="C144" s="2"/>
      <c r="D144" s="2"/>
      <c r="E144" s="2"/>
      <c r="F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 x14ac:dyDescent="0.25">
      <c r="A145" s="2"/>
      <c r="B145" s="2"/>
      <c r="C145" s="2"/>
      <c r="D145" s="2"/>
      <c r="E145" s="2"/>
      <c r="F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 x14ac:dyDescent="0.25">
      <c r="A146" s="49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 x14ac:dyDescent="0.25">
      <c r="A147" s="49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 x14ac:dyDescent="0.25">
      <c r="A148" s="3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 x14ac:dyDescent="0.25">
      <c r="A149" s="3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 x14ac:dyDescent="0.25">
      <c r="A150" s="3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 x14ac:dyDescent="0.25">
      <c r="A151" s="3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 x14ac:dyDescent="0.25">
      <c r="A152" s="3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 x14ac:dyDescent="0.25">
      <c r="A153" s="3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8" customHeight="1" x14ac:dyDescent="0.25">
      <c r="A154" s="3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8" customHeight="1" x14ac:dyDescent="0.25">
      <c r="A155" s="3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8" customHeight="1" x14ac:dyDescent="0.25">
      <c r="A156" s="3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8" customHeight="1" x14ac:dyDescent="0.25">
      <c r="A157" s="3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8" customHeight="1" x14ac:dyDescent="0.25">
      <c r="A158" s="3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8" customHeight="1" x14ac:dyDescent="0.25">
      <c r="A159" s="3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8" customHeight="1" x14ac:dyDescent="0.25">
      <c r="A160" s="3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8" customHeight="1" x14ac:dyDescent="0.25">
      <c r="A161" s="3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8" customHeight="1" x14ac:dyDescent="0.25">
      <c r="A162" s="3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8" customHeight="1" x14ac:dyDescent="0.25">
      <c r="A163" s="3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x14ac:dyDescent="0.25">
      <c r="A164" s="3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x14ac:dyDescent="0.25">
      <c r="A165" s="3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x14ac:dyDescent="0.25">
      <c r="A166" s="3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x14ac:dyDescent="0.25">
      <c r="A167" s="3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x14ac:dyDescent="0.25"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</sheetData>
  <sheetProtection selectLockedCells="1"/>
  <mergeCells count="289">
    <mergeCell ref="O116:R116"/>
    <mergeCell ref="O21:R21"/>
    <mergeCell ref="O22:R22"/>
    <mergeCell ref="O23:R23"/>
    <mergeCell ref="O24:R24"/>
    <mergeCell ref="O25:R25"/>
    <mergeCell ref="O26:R26"/>
    <mergeCell ref="O27:R27"/>
    <mergeCell ref="O28:R28"/>
    <mergeCell ref="O29:R29"/>
    <mergeCell ref="O30:R30"/>
    <mergeCell ref="O31:R31"/>
    <mergeCell ref="O32:R32"/>
    <mergeCell ref="O33:R33"/>
    <mergeCell ref="O34:R34"/>
    <mergeCell ref="O35:R35"/>
    <mergeCell ref="O113:R113"/>
    <mergeCell ref="O114:R114"/>
    <mergeCell ref="O115:R115"/>
    <mergeCell ref="O41:R41"/>
    <mergeCell ref="O69:R69"/>
    <mergeCell ref="O108:R108"/>
    <mergeCell ref="O65:R65"/>
    <mergeCell ref="O105:R105"/>
    <mergeCell ref="O104:R104"/>
    <mergeCell ref="O109:R109"/>
    <mergeCell ref="O110:R110"/>
    <mergeCell ref="O111:R111"/>
    <mergeCell ref="O112:R112"/>
    <mergeCell ref="O99:R99"/>
    <mergeCell ref="O100:R100"/>
    <mergeCell ref="O101:R101"/>
    <mergeCell ref="O102:R102"/>
    <mergeCell ref="O103:R103"/>
    <mergeCell ref="O94:R94"/>
    <mergeCell ref="O95:R95"/>
    <mergeCell ref="O96:R96"/>
    <mergeCell ref="O97:R97"/>
    <mergeCell ref="O98:R98"/>
    <mergeCell ref="O89:R89"/>
    <mergeCell ref="O90:R90"/>
    <mergeCell ref="O91:R91"/>
    <mergeCell ref="O92:R92"/>
    <mergeCell ref="O93:R93"/>
    <mergeCell ref="O84:R84"/>
    <mergeCell ref="O85:R85"/>
    <mergeCell ref="O86:R86"/>
    <mergeCell ref="O87:R87"/>
    <mergeCell ref="O88:R88"/>
    <mergeCell ref="O79:R79"/>
    <mergeCell ref="O80:R80"/>
    <mergeCell ref="O81:R81"/>
    <mergeCell ref="O82:R82"/>
    <mergeCell ref="O83:R83"/>
    <mergeCell ref="O74:R74"/>
    <mergeCell ref="O75:R75"/>
    <mergeCell ref="O76:R76"/>
    <mergeCell ref="O77:R77"/>
    <mergeCell ref="O78:R78"/>
    <mergeCell ref="O64:R64"/>
    <mergeCell ref="O70:R70"/>
    <mergeCell ref="O71:R71"/>
    <mergeCell ref="O72:R72"/>
    <mergeCell ref="O73:R73"/>
    <mergeCell ref="O59:R59"/>
    <mergeCell ref="O60:R60"/>
    <mergeCell ref="O61:R61"/>
    <mergeCell ref="O62:R62"/>
    <mergeCell ref="O63:R63"/>
    <mergeCell ref="O54:R54"/>
    <mergeCell ref="O55:R55"/>
    <mergeCell ref="O56:R56"/>
    <mergeCell ref="O57:R57"/>
    <mergeCell ref="O58:R58"/>
    <mergeCell ref="O49:R49"/>
    <mergeCell ref="O50:R50"/>
    <mergeCell ref="O51:R51"/>
    <mergeCell ref="O52:R52"/>
    <mergeCell ref="O53:R53"/>
    <mergeCell ref="O44:R44"/>
    <mergeCell ref="O45:R45"/>
    <mergeCell ref="O46:R46"/>
    <mergeCell ref="O47:R47"/>
    <mergeCell ref="O48:R48"/>
    <mergeCell ref="O18:R18"/>
    <mergeCell ref="O19:R19"/>
    <mergeCell ref="O20:R20"/>
    <mergeCell ref="O42:R42"/>
    <mergeCell ref="O43:R43"/>
    <mergeCell ref="O37:R37"/>
    <mergeCell ref="O36:R36"/>
    <mergeCell ref="B103:C103"/>
    <mergeCell ref="D103:G103"/>
    <mergeCell ref="B97:C97"/>
    <mergeCell ref="D97:G97"/>
    <mergeCell ref="B98:C98"/>
    <mergeCell ref="D98:G98"/>
    <mergeCell ref="B99:C99"/>
    <mergeCell ref="D99:G99"/>
    <mergeCell ref="B94:C94"/>
    <mergeCell ref="D94:G94"/>
    <mergeCell ref="B95:C95"/>
    <mergeCell ref="D95:G95"/>
    <mergeCell ref="B96:C96"/>
    <mergeCell ref="D96:G96"/>
    <mergeCell ref="B91:C91"/>
    <mergeCell ref="D91:G91"/>
    <mergeCell ref="B92:C92"/>
    <mergeCell ref="B104:C104"/>
    <mergeCell ref="D104:G104"/>
    <mergeCell ref="B105:C105"/>
    <mergeCell ref="D105:G105"/>
    <mergeCell ref="B100:C100"/>
    <mergeCell ref="D100:G100"/>
    <mergeCell ref="B101:C101"/>
    <mergeCell ref="D101:G101"/>
    <mergeCell ref="B102:C102"/>
    <mergeCell ref="D102:G102"/>
    <mergeCell ref="D92:G92"/>
    <mergeCell ref="B93:C93"/>
    <mergeCell ref="D93:G93"/>
    <mergeCell ref="B88:C88"/>
    <mergeCell ref="D88:G88"/>
    <mergeCell ref="B89:C89"/>
    <mergeCell ref="D89:G89"/>
    <mergeCell ref="B90:C90"/>
    <mergeCell ref="D90:G90"/>
    <mergeCell ref="B85:C85"/>
    <mergeCell ref="D85:G85"/>
    <mergeCell ref="B86:C86"/>
    <mergeCell ref="D86:G86"/>
    <mergeCell ref="B87:C87"/>
    <mergeCell ref="D87:G87"/>
    <mergeCell ref="B82:C82"/>
    <mergeCell ref="D82:G82"/>
    <mergeCell ref="B83:C83"/>
    <mergeCell ref="D83:G83"/>
    <mergeCell ref="B84:C84"/>
    <mergeCell ref="D84:G84"/>
    <mergeCell ref="B79:C79"/>
    <mergeCell ref="D79:G79"/>
    <mergeCell ref="B80:C80"/>
    <mergeCell ref="D80:G80"/>
    <mergeCell ref="B81:C81"/>
    <mergeCell ref="D81:G81"/>
    <mergeCell ref="B76:C76"/>
    <mergeCell ref="D76:G76"/>
    <mergeCell ref="B77:C77"/>
    <mergeCell ref="D77:G77"/>
    <mergeCell ref="B78:C78"/>
    <mergeCell ref="D78:G78"/>
    <mergeCell ref="B73:C73"/>
    <mergeCell ref="D73:G73"/>
    <mergeCell ref="B74:C74"/>
    <mergeCell ref="D74:G74"/>
    <mergeCell ref="B75:C75"/>
    <mergeCell ref="D75:G75"/>
    <mergeCell ref="B70:C70"/>
    <mergeCell ref="D70:G70"/>
    <mergeCell ref="B71:C71"/>
    <mergeCell ref="D71:G71"/>
    <mergeCell ref="B72:C72"/>
    <mergeCell ref="D72:G72"/>
    <mergeCell ref="B64:C64"/>
    <mergeCell ref="D64:G64"/>
    <mergeCell ref="B65:C65"/>
    <mergeCell ref="D65:G65"/>
    <mergeCell ref="B69:C69"/>
    <mergeCell ref="D69:G69"/>
    <mergeCell ref="B61:C61"/>
    <mergeCell ref="D61:G61"/>
    <mergeCell ref="B62:C62"/>
    <mergeCell ref="D62:G62"/>
    <mergeCell ref="B63:C63"/>
    <mergeCell ref="D63:G63"/>
    <mergeCell ref="B58:C58"/>
    <mergeCell ref="D58:G58"/>
    <mergeCell ref="B59:C59"/>
    <mergeCell ref="D59:G59"/>
    <mergeCell ref="B60:C60"/>
    <mergeCell ref="D60:G60"/>
    <mergeCell ref="B55:C55"/>
    <mergeCell ref="D55:G55"/>
    <mergeCell ref="B56:C56"/>
    <mergeCell ref="D56:G56"/>
    <mergeCell ref="B57:C57"/>
    <mergeCell ref="D57:G57"/>
    <mergeCell ref="B53:C53"/>
    <mergeCell ref="D53:G53"/>
    <mergeCell ref="B54:C54"/>
    <mergeCell ref="D54:G54"/>
    <mergeCell ref="B49:C49"/>
    <mergeCell ref="D49:G49"/>
    <mergeCell ref="B50:C50"/>
    <mergeCell ref="D50:G50"/>
    <mergeCell ref="B51:C51"/>
    <mergeCell ref="D51:G51"/>
    <mergeCell ref="B48:C48"/>
    <mergeCell ref="D48:G48"/>
    <mergeCell ref="B36:C36"/>
    <mergeCell ref="D36:G36"/>
    <mergeCell ref="B37:C37"/>
    <mergeCell ref="D37:G37"/>
    <mergeCell ref="B41:C41"/>
    <mergeCell ref="D41:G41"/>
    <mergeCell ref="B52:C52"/>
    <mergeCell ref="D52:G52"/>
    <mergeCell ref="B33:C33"/>
    <mergeCell ref="D33:G33"/>
    <mergeCell ref="B34:C34"/>
    <mergeCell ref="D34:G34"/>
    <mergeCell ref="B35:C35"/>
    <mergeCell ref="D35:G35"/>
    <mergeCell ref="B30:C30"/>
    <mergeCell ref="D30:G30"/>
    <mergeCell ref="B31:C31"/>
    <mergeCell ref="D31:G31"/>
    <mergeCell ref="B32:C32"/>
    <mergeCell ref="D32:G32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O5:P5"/>
    <mergeCell ref="Q5:R5"/>
    <mergeCell ref="O6:P6"/>
    <mergeCell ref="Q6:R6"/>
    <mergeCell ref="E7:G7"/>
    <mergeCell ref="J7:K7"/>
    <mergeCell ref="O7:P7"/>
    <mergeCell ref="Q7:R7"/>
    <mergeCell ref="O16:R16"/>
    <mergeCell ref="E8:G8"/>
    <mergeCell ref="J8:K8"/>
    <mergeCell ref="O8:P8"/>
    <mergeCell ref="Q8:R8"/>
    <mergeCell ref="E9:G9"/>
    <mergeCell ref="J9:K9"/>
    <mergeCell ref="O9:P9"/>
    <mergeCell ref="Q9:R9"/>
    <mergeCell ref="E10:G10"/>
    <mergeCell ref="J10:K10"/>
    <mergeCell ref="O10:P10"/>
    <mergeCell ref="Q10:R10"/>
    <mergeCell ref="C13:S13"/>
    <mergeCell ref="D116:J116"/>
    <mergeCell ref="B38:J38"/>
    <mergeCell ref="B66:J66"/>
    <mergeCell ref="B106:J106"/>
    <mergeCell ref="D108:J108"/>
    <mergeCell ref="D109:J109"/>
    <mergeCell ref="D110:J110"/>
    <mergeCell ref="B42:C42"/>
    <mergeCell ref="D42:G42"/>
    <mergeCell ref="B43:C43"/>
    <mergeCell ref="D43:G43"/>
    <mergeCell ref="B44:C44"/>
    <mergeCell ref="D44:G44"/>
    <mergeCell ref="B45:C45"/>
    <mergeCell ref="D45:G45"/>
    <mergeCell ref="B46:C46"/>
    <mergeCell ref="D111:J111"/>
    <mergeCell ref="D112:I112"/>
    <mergeCell ref="D113:I113"/>
    <mergeCell ref="D114:J114"/>
    <mergeCell ref="D115:J115"/>
    <mergeCell ref="D46:G46"/>
    <mergeCell ref="B47:C47"/>
    <mergeCell ref="D47:G47"/>
  </mergeCells>
  <conditionalFormatting sqref="C1:C5">
    <cfRule type="expression" dxfId="7" priority="5" stopIfTrue="1">
      <formula>ISBLANK(#REF!)</formula>
    </cfRule>
  </conditionalFormatting>
  <conditionalFormatting sqref="J1:J5">
    <cfRule type="expression" dxfId="6" priority="4" stopIfTrue="1">
      <formula>ISBLANK(#REF!)</formula>
    </cfRule>
  </conditionalFormatting>
  <conditionalFormatting sqref="N18:N26 N41:N64 N69:N104">
    <cfRule type="cellIs" dxfId="5" priority="6" stopIfTrue="1" operator="equal">
      <formula>$I18</formula>
    </cfRule>
  </conditionalFormatting>
  <conditionalFormatting sqref="N27:N37">
    <cfRule type="cellIs" dxfId="4" priority="3" stopIfTrue="1" operator="equal">
      <formula>#REF!</formula>
    </cfRule>
  </conditionalFormatting>
  <conditionalFormatting sqref="N65">
    <cfRule type="cellIs" dxfId="3" priority="2" stopIfTrue="1" operator="equal">
      <formula>#REF!</formula>
    </cfRule>
  </conditionalFormatting>
  <conditionalFormatting sqref="N105">
    <cfRule type="cellIs" dxfId="2" priority="1" stopIfTrue="1" operator="equal">
      <formula>#REF!</formula>
    </cfRule>
  </conditionalFormatting>
  <conditionalFormatting sqref="N108:N109">
    <cfRule type="expression" dxfId="1" priority="11" stopIfTrue="1">
      <formula>ISBLANK(C65007)</formula>
    </cfRule>
  </conditionalFormatting>
  <conditionalFormatting sqref="N110:N111">
    <cfRule type="expression" dxfId="0" priority="9" stopIfTrue="1">
      <formula>ISBLANK(C65008)</formula>
    </cfRule>
  </conditionalFormatting>
  <pageMargins left="0.45" right="0.45" top="0.3" bottom="0.3" header="0.3" footer="0.3"/>
  <pageSetup scale="5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b2292dd-1050-4a33-a4cb-fa80cef604e7">
      <Terms xmlns="http://schemas.microsoft.com/office/infopath/2007/PartnerControls"/>
    </lcf76f155ced4ddcb4097134ff3c332f>
    <_ip_UnifiedCompliancePolicyProperties xmlns="http://schemas.microsoft.com/sharepoint/v3" xsi:nil="true"/>
    <TaxCatchAll xmlns="22ec0a93-c1e4-4ef0-a556-edbbe96737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63F02141BBA48AEE5930860BBE58D" ma:contentTypeVersion="20" ma:contentTypeDescription="Create a new document." ma:contentTypeScope="" ma:versionID="217234584ef64d1c65e6ba6aea79f434">
  <xsd:schema xmlns:xsd="http://www.w3.org/2001/XMLSchema" xmlns:xs="http://www.w3.org/2001/XMLSchema" xmlns:p="http://schemas.microsoft.com/office/2006/metadata/properties" xmlns:ns1="http://schemas.microsoft.com/sharepoint/v3" xmlns:ns2="22ec0a93-c1e4-4ef0-a556-edbbe96737c9" xmlns:ns3="4b2292dd-1050-4a33-a4cb-fa80cef604e7" targetNamespace="http://schemas.microsoft.com/office/2006/metadata/properties" ma:root="true" ma:fieldsID="85cea862c344b7b1cf4523ccded9357e" ns1:_="" ns2:_="" ns3:_="">
    <xsd:import namespace="http://schemas.microsoft.com/sharepoint/v3"/>
    <xsd:import namespace="22ec0a93-c1e4-4ef0-a556-edbbe96737c9"/>
    <xsd:import namespace="4b2292dd-1050-4a33-a4cb-fa80cef604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c0a93-c1e4-4ef0-a556-edbbe96737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816066-9997-44b4-b0d6-66afe191ae4b}" ma:internalName="TaxCatchAll" ma:showField="CatchAllData" ma:web="22ec0a93-c1e4-4ef0-a556-edbbe96737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292dd-1050-4a33-a4cb-fa80cef604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eb9aad2-eccd-4cef-850c-0611c6afb1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21D827-76AE-4CCB-9FF3-5C02E401F19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b2292dd-1050-4a33-a4cb-fa80cef604e7"/>
    <ds:schemaRef ds:uri="22ec0a93-c1e4-4ef0-a556-edbbe96737c9"/>
  </ds:schemaRefs>
</ds:datastoreItem>
</file>

<file path=customXml/itemProps2.xml><?xml version="1.0" encoding="utf-8"?>
<ds:datastoreItem xmlns:ds="http://schemas.openxmlformats.org/officeDocument/2006/customXml" ds:itemID="{AD9084E0-5C62-4370-A88D-C6FB4D945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ec0a93-c1e4-4ef0-a556-edbbe96737c9"/>
    <ds:schemaRef ds:uri="4b2292dd-1050-4a33-a4cb-fa80cef604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5B61DE-737F-4897-B279-4E39BBB36F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 Bid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Steiner</dc:creator>
  <cp:lastModifiedBy>Matthew Rockett</cp:lastModifiedBy>
  <dcterms:created xsi:type="dcterms:W3CDTF">2023-12-11T23:34:47Z</dcterms:created>
  <dcterms:modified xsi:type="dcterms:W3CDTF">2025-02-26T22:31:44Z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0x010100D0563F02141BBA48AEE5930860BBE58D</vt:lpwstr>
  </property>
  <property fmtid="{D5CDD505-2E9C-101B-9397-08002B2CF9AE}" pid="5" name="MediaServiceImageTags">
    <vt:lpwstr/>
  </property>
</Properties>
</file>