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Ballou\My Documents\"/>
    </mc:Choice>
  </mc:AlternateContent>
  <xr:revisionPtr revIDLastSave="0" documentId="13_ncr:1_{D3C76909-A0FD-43D5-A531-CB09D2218666}" xr6:coauthVersionLast="47" xr6:coauthVersionMax="47" xr10:uidLastSave="{00000000-0000-0000-0000-000000000000}"/>
  <bookViews>
    <workbookView xWindow="28680" yWindow="-120" windowWidth="29040" windowHeight="15840" xr2:uid="{9AFAA217-A598-49DA-8143-91165B000063}"/>
  </bookViews>
  <sheets>
    <sheet name="Budget Validation Template" sheetId="1" r:id="rId1"/>
  </sheets>
  <definedNames>
    <definedName name="_xlnm._FilterDatabase" localSheetId="0" hidden="1">'Budget Validation Template'!$A$8:$F$8</definedName>
    <definedName name="_xlnm.Print_Area" localSheetId="0">'Budget Validation Template'!$B$2:$N$229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7" i="1" l="1"/>
  <c r="J7" i="1" l="1"/>
  <c r="K218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01" i="1"/>
  <c r="K92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211" i="1"/>
  <c r="K210" i="1" s="1"/>
  <c r="K209" i="1"/>
  <c r="K208" i="1"/>
  <c r="K207" i="1"/>
  <c r="K206" i="1"/>
  <c r="K205" i="1"/>
  <c r="K204" i="1"/>
  <c r="K202" i="1"/>
  <c r="K201" i="1"/>
  <c r="K200" i="1"/>
  <c r="K199" i="1"/>
  <c r="K198" i="1"/>
  <c r="K196" i="1"/>
  <c r="K195" i="1"/>
  <c r="K194" i="1"/>
  <c r="K193" i="1"/>
  <c r="K192" i="1"/>
  <c r="K191" i="1"/>
  <c r="K190" i="1"/>
  <c r="K189" i="1"/>
  <c r="K187" i="1"/>
  <c r="K186" i="1"/>
  <c r="K185" i="1"/>
  <c r="K184" i="1"/>
  <c r="K183" i="1"/>
  <c r="K182" i="1"/>
  <c r="K181" i="1"/>
  <c r="K180" i="1"/>
  <c r="K179" i="1"/>
  <c r="K177" i="1"/>
  <c r="K176" i="1"/>
  <c r="K175" i="1"/>
  <c r="K174" i="1"/>
  <c r="K159" i="1"/>
  <c r="K158" i="1"/>
  <c r="K157" i="1"/>
  <c r="K156" i="1" s="1"/>
  <c r="K155" i="1"/>
  <c r="K154" i="1" s="1"/>
  <c r="K153" i="1"/>
  <c r="K152" i="1"/>
  <c r="K151" i="1"/>
  <c r="K149" i="1"/>
  <c r="K148" i="1"/>
  <c r="K147" i="1"/>
  <c r="K146" i="1"/>
  <c r="K145" i="1"/>
  <c r="K144" i="1"/>
  <c r="K143" i="1"/>
  <c r="K142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3" i="1"/>
  <c r="K122" i="1"/>
  <c r="K121" i="1"/>
  <c r="K120" i="1"/>
  <c r="K119" i="1"/>
  <c r="K118" i="1"/>
  <c r="K117" i="1"/>
  <c r="K116" i="1"/>
  <c r="K115" i="1"/>
  <c r="K113" i="1"/>
  <c r="K112" i="1"/>
  <c r="K111" i="1"/>
  <c r="K110" i="1"/>
  <c r="K109" i="1"/>
  <c r="K108" i="1"/>
  <c r="K106" i="1"/>
  <c r="K100" i="1"/>
  <c r="K98" i="1"/>
  <c r="K97" i="1"/>
  <c r="K96" i="1"/>
  <c r="K95" i="1"/>
  <c r="K91" i="1"/>
  <c r="K90" i="1"/>
  <c r="K88" i="1"/>
  <c r="K84" i="1" s="1"/>
  <c r="K87" i="1"/>
  <c r="K86" i="1"/>
  <c r="K85" i="1"/>
  <c r="K83" i="1"/>
  <c r="K82" i="1"/>
  <c r="K81" i="1"/>
  <c r="K80" i="1"/>
  <c r="K79" i="1"/>
  <c r="K78" i="1"/>
  <c r="K77" i="1"/>
  <c r="K11" i="1"/>
  <c r="K12" i="1"/>
  <c r="K13" i="1"/>
  <c r="K14" i="1"/>
  <c r="K10" i="1"/>
  <c r="K197" i="1" l="1"/>
  <c r="K141" i="1"/>
  <c r="K188" i="1"/>
  <c r="K173" i="1"/>
  <c r="K160" i="1"/>
  <c r="K76" i="1"/>
  <c r="K178" i="1"/>
  <c r="K114" i="1"/>
  <c r="K124" i="1"/>
  <c r="K150" i="1"/>
  <c r="K9" i="1"/>
  <c r="K203" i="1"/>
  <c r="K105" i="1" l="1"/>
  <c r="K99" i="1" s="1"/>
  <c r="K94" i="1"/>
  <c r="K93" i="1"/>
  <c r="K89" i="1" s="1"/>
  <c r="K33" i="1"/>
  <c r="K213" i="1" l="1"/>
  <c r="K220" i="1" l="1"/>
  <c r="K215" i="1"/>
</calcChain>
</file>

<file path=xl/sharedStrings.xml><?xml version="1.0" encoding="utf-8"?>
<sst xmlns="http://schemas.openxmlformats.org/spreadsheetml/2006/main" count="290" uniqueCount="251">
  <si>
    <t>General Contractor:</t>
  </si>
  <si>
    <t>Union?:</t>
  </si>
  <si>
    <t>Project:</t>
  </si>
  <si>
    <t>Bid Set Date:</t>
  </si>
  <si>
    <t>City/State:</t>
  </si>
  <si>
    <t>Construction Start:</t>
  </si>
  <si>
    <t>Total SF:</t>
  </si>
  <si>
    <t>Punchlist:</t>
  </si>
  <si>
    <t>Construction End:</t>
  </si>
  <si>
    <t xml:space="preserve"> Submission Date:</t>
  </si>
  <si>
    <t>L1</t>
  </si>
  <si>
    <t>L2</t>
  </si>
  <si>
    <t>L3</t>
  </si>
  <si>
    <t>L4</t>
  </si>
  <si>
    <t>L5</t>
  </si>
  <si>
    <t>QTY</t>
  </si>
  <si>
    <t>Unit</t>
  </si>
  <si>
    <t>Unit Rate</t>
  </si>
  <si>
    <t>Cost</t>
  </si>
  <si>
    <t>Notes</t>
  </si>
  <si>
    <t>Div 1 - General Requirements</t>
  </si>
  <si>
    <t>Project Management</t>
  </si>
  <si>
    <t>Supervision</t>
  </si>
  <si>
    <t>General Labor</t>
  </si>
  <si>
    <t>General Conditions/ Administrative</t>
  </si>
  <si>
    <t>Travel</t>
  </si>
  <si>
    <t>Temporary Facilities</t>
  </si>
  <si>
    <t>Site Office</t>
  </si>
  <si>
    <t>Toilets</t>
  </si>
  <si>
    <t>Temporary Utilities</t>
  </si>
  <si>
    <t>Electric</t>
  </si>
  <si>
    <t>Water</t>
  </si>
  <si>
    <t>Heat</t>
  </si>
  <si>
    <t>Temporary Protection</t>
  </si>
  <si>
    <t>Layout &amp; Survey</t>
  </si>
  <si>
    <t>Equipment Rental</t>
  </si>
  <si>
    <t>Barricades/Fencing</t>
  </si>
  <si>
    <t>Heavy Equipment</t>
  </si>
  <si>
    <t>Testing/Inspections</t>
  </si>
  <si>
    <t>Dumpsters/Disposal</t>
  </si>
  <si>
    <t>Mall/Landlord Fees</t>
  </si>
  <si>
    <t>Final Cleaning (2 Total)</t>
  </si>
  <si>
    <t>Surety, Completion, Performance Bonds</t>
  </si>
  <si>
    <t/>
  </si>
  <si>
    <t>Div 2 - Site Work / Exterior / Demo</t>
  </si>
  <si>
    <t>Demolition</t>
  </si>
  <si>
    <t>Site Demolition</t>
  </si>
  <si>
    <t>Building Demolition</t>
  </si>
  <si>
    <t>Site Sawcut</t>
  </si>
  <si>
    <t>Abatement</t>
  </si>
  <si>
    <t>Asbestos Abatement</t>
  </si>
  <si>
    <t>Mold Remediation</t>
  </si>
  <si>
    <t>Geo-Seal</t>
  </si>
  <si>
    <t>Misc. Abatement</t>
  </si>
  <si>
    <t>Earthwork</t>
  </si>
  <si>
    <t>Site Misc. Concrete</t>
  </si>
  <si>
    <t>Curb Inlet</t>
  </si>
  <si>
    <t>Curb &amp; Gutter/Vertical Curb</t>
  </si>
  <si>
    <t>Sidewalks</t>
  </si>
  <si>
    <t>Wheel Stops</t>
  </si>
  <si>
    <t>Site &amp; Retaining Walls</t>
  </si>
  <si>
    <t>Handicap Ramps</t>
  </si>
  <si>
    <t>Parking Lot Light Pole Bases</t>
  </si>
  <si>
    <t>Site Utilities</t>
  </si>
  <si>
    <t>Water Service</t>
  </si>
  <si>
    <t>Fire Service</t>
  </si>
  <si>
    <t>Gas Service</t>
  </si>
  <si>
    <t>Sanitary Service</t>
  </si>
  <si>
    <t>Grease Service</t>
  </si>
  <si>
    <t>Exterior Grease Interceptor</t>
  </si>
  <si>
    <t>Electrical Service</t>
  </si>
  <si>
    <t>Sewer/Inlets</t>
  </si>
  <si>
    <t>Manholes, Catch Basins</t>
  </si>
  <si>
    <t>Sediment/Pollutant Silt Fence</t>
  </si>
  <si>
    <t>Drain Tile Around Foundation</t>
  </si>
  <si>
    <t>Paving</t>
  </si>
  <si>
    <t>New Asphalt Paving</t>
  </si>
  <si>
    <t>Top Coat Paving</t>
  </si>
  <si>
    <t>Striping</t>
  </si>
  <si>
    <t>Concrete Paving</t>
  </si>
  <si>
    <t>Site Lighting &amp; Misc Power</t>
  </si>
  <si>
    <t>Landscaping &amp; Irrigation</t>
  </si>
  <si>
    <t>Landscaping</t>
  </si>
  <si>
    <t>Hardscaping</t>
  </si>
  <si>
    <t>Irrigation</t>
  </si>
  <si>
    <t>Trash Enclosure</t>
  </si>
  <si>
    <t>Misc. Sitework</t>
  </si>
  <si>
    <t>Div 3 - Concrete</t>
  </si>
  <si>
    <t>Sawcutting / Coredrilling (interior)</t>
  </si>
  <si>
    <t>Foundations</t>
  </si>
  <si>
    <t>New Slabs</t>
  </si>
  <si>
    <t>Slab Infill/Patching &amp; Repairs</t>
  </si>
  <si>
    <t>Slab Barriers (vapor, soil, ect)</t>
  </si>
  <si>
    <t>GPR / X-Ray</t>
  </si>
  <si>
    <t>Misc. Concrete</t>
  </si>
  <si>
    <t>Div 4 - Masonry</t>
  </si>
  <si>
    <t>CMU</t>
  </si>
  <si>
    <t>Brick</t>
  </si>
  <si>
    <t>Stone</t>
  </si>
  <si>
    <t>Misc Masonry</t>
  </si>
  <si>
    <t>Div 5 - Metals</t>
  </si>
  <si>
    <t>Structural Steel</t>
  </si>
  <si>
    <t>Metal Staircases</t>
  </si>
  <si>
    <t>Railings</t>
  </si>
  <si>
    <t>Guard Rail</t>
  </si>
  <si>
    <t>Hand Rail</t>
  </si>
  <si>
    <t>Roof Screening</t>
  </si>
  <si>
    <t>Roof Ladder</t>
  </si>
  <si>
    <t>Ornamental Metals</t>
  </si>
  <si>
    <t>Misc. Metal</t>
  </si>
  <si>
    <t>Div 6 - Woods &amp; Plastics</t>
  </si>
  <si>
    <t>Rough Carpentry (Backing/Blocking)</t>
  </si>
  <si>
    <t>Finish Carpentry</t>
  </si>
  <si>
    <t>Stacked Wood Wall</t>
  </si>
  <si>
    <t>Interior Wall Cladding</t>
  </si>
  <si>
    <t>Managers Desk</t>
  </si>
  <si>
    <t>Misc. Finishes</t>
  </si>
  <si>
    <t>Millwork Installation</t>
  </si>
  <si>
    <t>Div 7 - Thermal &amp; Moisture Protection</t>
  </si>
  <si>
    <t>Roofing</t>
  </si>
  <si>
    <t>Damproofing &amp; Waterproofing</t>
  </si>
  <si>
    <t>Wall Insulation</t>
  </si>
  <si>
    <t>Roof Insulation</t>
  </si>
  <si>
    <t>Fireproofing</t>
  </si>
  <si>
    <t>Sealants</t>
  </si>
  <si>
    <t>Div 8 - Doors &amp; Windows</t>
  </si>
  <si>
    <t>Storefront</t>
  </si>
  <si>
    <t>Entrances / Side Doors</t>
  </si>
  <si>
    <t>Rear Door</t>
  </si>
  <si>
    <t>Interior Doors &amp; Hardware</t>
  </si>
  <si>
    <t>Eliason Door &amp; Frame</t>
  </si>
  <si>
    <t>Interior Glass (baffles, railing, etc)</t>
  </si>
  <si>
    <t>PBC Window</t>
  </si>
  <si>
    <t>Mirrors</t>
  </si>
  <si>
    <t>Misc. Openings</t>
  </si>
  <si>
    <t>Div 9 - Finishes (interior)</t>
  </si>
  <si>
    <t>Interior Gypboard Wall Assemblies</t>
  </si>
  <si>
    <t>Demising/Perimeter Wall Assemblies</t>
  </si>
  <si>
    <t xml:space="preserve"> </t>
  </si>
  <si>
    <t>Hard Ceiling Assemblies</t>
  </si>
  <si>
    <t>ACT Celling Assemblies</t>
  </si>
  <si>
    <t>Sound Insulation (Tectum)</t>
  </si>
  <si>
    <t>Floor Preparation</t>
  </si>
  <si>
    <t>Floor Leveling</t>
  </si>
  <si>
    <t>Epoxy Flooring</t>
  </si>
  <si>
    <t>Tile</t>
  </si>
  <si>
    <t>FRP</t>
  </si>
  <si>
    <t>Plaster</t>
  </si>
  <si>
    <t>Cement Panels</t>
  </si>
  <si>
    <t>Concrete Sealing</t>
  </si>
  <si>
    <t>Vinyl Base</t>
  </si>
  <si>
    <t>Paints &amp; Coatings</t>
  </si>
  <si>
    <t>Other Special Finishes</t>
  </si>
  <si>
    <t>Div 9 - Finishes (exterior)</t>
  </si>
  <si>
    <t>Wood/Composite Clad</t>
  </si>
  <si>
    <t>Metal Clad</t>
  </si>
  <si>
    <t>Cement Clad</t>
  </si>
  <si>
    <t>Vinyl</t>
  </si>
  <si>
    <t>Stucco</t>
  </si>
  <si>
    <t>Fiber Cement</t>
  </si>
  <si>
    <t>Exterior Painting</t>
  </si>
  <si>
    <t>Div 10 - Specialties</t>
  </si>
  <si>
    <t>Toilet Partitions</t>
  </si>
  <si>
    <t>Restroom Accessories</t>
  </si>
  <si>
    <t>Misc. Specialties</t>
  </si>
  <si>
    <t>Div 11 - Equipment</t>
  </si>
  <si>
    <t>General Equipment</t>
  </si>
  <si>
    <t>Div 12 - Furnishings</t>
  </si>
  <si>
    <t>Ops Health &amp; Hanging Items (install)</t>
  </si>
  <si>
    <t>Marketing Items</t>
  </si>
  <si>
    <t>Misc. Furnishings</t>
  </si>
  <si>
    <t>Div 13 - Special Construction</t>
  </si>
  <si>
    <t>Patio Improvements</t>
  </si>
  <si>
    <t>Patio Planters &amp; Plants</t>
  </si>
  <si>
    <t>Partitions</t>
  </si>
  <si>
    <t>Built-in Seating</t>
  </si>
  <si>
    <t>Misc. Improvements</t>
  </si>
  <si>
    <t>Exterior Shading Systems</t>
  </si>
  <si>
    <t>Pergola</t>
  </si>
  <si>
    <t>Canopy</t>
  </si>
  <si>
    <t>PBC Canopy</t>
  </si>
  <si>
    <t>Sun Shade</t>
  </si>
  <si>
    <t>Other Shading Systems</t>
  </si>
  <si>
    <t>Div 14 - Conveying System</t>
  </si>
  <si>
    <t>Elevator/Escalator</t>
  </si>
  <si>
    <t>Handicap Lift</t>
  </si>
  <si>
    <t>Dumbwaiter</t>
  </si>
  <si>
    <t>Other Conveying Systems</t>
  </si>
  <si>
    <t>Div 15 - Plumbing</t>
  </si>
  <si>
    <t>Water Line (within bldg)</t>
  </si>
  <si>
    <t>Gas Line (within bldg)</t>
  </si>
  <si>
    <t>Sanitary Line (within bldg)</t>
  </si>
  <si>
    <t>Grease Line (within bldg)</t>
  </si>
  <si>
    <t>Interior Plumbing (within space)</t>
  </si>
  <si>
    <t>Interior Grease Interceptor</t>
  </si>
  <si>
    <t>Water Heater</t>
  </si>
  <si>
    <t>Misting System</t>
  </si>
  <si>
    <t>Other Plumbing System</t>
  </si>
  <si>
    <t>Div 15 - Mechanical</t>
  </si>
  <si>
    <t>HVAC Equipment</t>
  </si>
  <si>
    <t>HVAC Distribution</t>
  </si>
  <si>
    <t>Cranes and Hoist</t>
  </si>
  <si>
    <t>Hood Exhaust System (install)</t>
  </si>
  <si>
    <t>Testing &amp; Balancing</t>
  </si>
  <si>
    <t>PCU (install)</t>
  </si>
  <si>
    <t>ESP (install)</t>
  </si>
  <si>
    <t>Other Mechanical Systems</t>
  </si>
  <si>
    <t>Div 15 - Fire &amp; Life Safety</t>
  </si>
  <si>
    <t>Fire Detection Alarm</t>
  </si>
  <si>
    <t>Wet Pipe Fire Suppression</t>
  </si>
  <si>
    <t>Ansul System</t>
  </si>
  <si>
    <t>Fire Extinguishers</t>
  </si>
  <si>
    <t>Other Fire/Life Safety Systems</t>
  </si>
  <si>
    <t>Div 16 - Electrical</t>
  </si>
  <si>
    <t>Electric Service (within bldg)</t>
  </si>
  <si>
    <t>Interior Electrical (distribution)</t>
  </si>
  <si>
    <t>Building Lighting</t>
  </si>
  <si>
    <t>Lighting Control Installation</t>
  </si>
  <si>
    <t>Tel/Data</t>
  </si>
  <si>
    <t>Other Electrical Systems</t>
  </si>
  <si>
    <t>Div 17 - Other</t>
  </si>
  <si>
    <t>Other</t>
  </si>
  <si>
    <t>Construction Total:</t>
  </si>
  <si>
    <t>GC Mark Ups</t>
  </si>
  <si>
    <t>Insurance</t>
  </si>
  <si>
    <t>%</t>
  </si>
  <si>
    <t>OH&amp;P</t>
  </si>
  <si>
    <t>Use/Remodel Tax</t>
  </si>
  <si>
    <t>GRAND TOTAL:</t>
  </si>
  <si>
    <t>Add Alternate / Value Engineering Suggestions</t>
  </si>
  <si>
    <t>Description</t>
  </si>
  <si>
    <t>Add/Delete</t>
  </si>
  <si>
    <t>1)</t>
  </si>
  <si>
    <t>2)</t>
  </si>
  <si>
    <t>3)</t>
  </si>
  <si>
    <t>4)</t>
  </si>
  <si>
    <t>5)</t>
  </si>
  <si>
    <t>Logistics</t>
  </si>
  <si>
    <t>New England Construction</t>
  </si>
  <si>
    <t>Qdoba Weymouth</t>
  </si>
  <si>
    <t>Weymouth, MA</t>
  </si>
  <si>
    <t>No</t>
  </si>
  <si>
    <t>lsum</t>
  </si>
  <si>
    <t>Walk Off Mat</t>
  </si>
  <si>
    <t>Includes Stainless Steel</t>
  </si>
  <si>
    <t xml:space="preserve">Includes labor for </t>
  </si>
  <si>
    <t>Includes cutting of metal deck</t>
  </si>
  <si>
    <t>TBD</t>
  </si>
  <si>
    <t>14 week from start</t>
  </si>
  <si>
    <t>Fire Extinquishers</t>
  </si>
  <si>
    <t>ADA Bathroom Signs and Corner Guards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</si>
</sst>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&quot;$&quot;0\ &quot;/SF&quot;"/>
    <numFmt numFmtId="165" formatCode="#,##0\ &quot;SF&quot;"/>
    <numFmt numFmtId="166" formatCode="&quot;$&quot;#,##0"/>
    <numFmt numFmtId="167" formatCode="0.000"/>
    <numFmt numFmtId="168" formatCode="0\ &quot;weeks&quot;"/>
    <numFmt numFmtId="169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sz val="9.5"/>
      <name val="Calibri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8080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8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166" fontId="2" fillId="2" borderId="5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4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67" fontId="2" fillId="4" borderId="5" xfId="0" applyNumberFormat="1" applyFont="1" applyFill="1" applyBorder="1" applyAlignment="1">
      <alignment horizontal="center" vertical="center"/>
    </xf>
    <xf numFmtId="0" fontId="2" fillId="0" borderId="10" xfId="0" quotePrefix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4" fontId="3" fillId="4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6" fontId="11" fillId="5" borderId="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2" fillId="0" borderId="7" xfId="0" applyFont="1" applyBorder="1"/>
    <xf numFmtId="0" fontId="3" fillId="0" borderId="12" xfId="0" applyFont="1" applyBorder="1"/>
    <xf numFmtId="0" fontId="3" fillId="0" borderId="0" xfId="0" applyFont="1"/>
    <xf numFmtId="0" fontId="2" fillId="0" borderId="0" xfId="0" applyFont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11" xfId="0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3" fillId="0" borderId="8" xfId="0" applyFont="1" applyBorder="1" applyAlignment="1">
      <alignment horizontal="right"/>
    </xf>
    <xf numFmtId="6" fontId="12" fillId="5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169" fontId="2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4" fontId="3" fillId="4" borderId="5" xfId="0" applyNumberFormat="1" applyFont="1" applyFill="1" applyBorder="1" applyAlignment="1">
      <alignment horizontal="center" vertical="center"/>
    </xf>
    <xf numFmtId="168" fontId="9" fillId="0" borderId="3" xfId="0" applyNumberFormat="1" applyFont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79145-099C-4114-A1AC-CEB1221ACF93}">
  <sheetPr>
    <tabColor rgb="FF808080"/>
    <outlinePr summaryBelow="0"/>
    <pageSetUpPr fitToPage="1"/>
  </sheetPr>
  <dimension ref="B1:N228"/>
  <sheetViews>
    <sheetView showGridLines="0" tabSelected="1" view="pageBreakPreview" topLeftCell="A198" zoomScale="148" zoomScaleNormal="90" zoomScaleSheetLayoutView="148" workbookViewId="0">
      <selection activeCell="M150" sqref="M150:N150"/>
    </sheetView>
  </sheetViews>
  <sheetFormatPr defaultColWidth="9" defaultRowHeight="15" outlineLevelRow="2" outlineLevelCol="1" x14ac:dyDescent="0.25"/>
  <cols>
    <col min="1" max="1" width="2.140625" style="1" customWidth="1"/>
    <col min="2" max="3" width="6.42578125" style="5" customWidth="1"/>
    <col min="4" max="4" width="6.42578125" style="1" customWidth="1"/>
    <col min="5" max="5" width="8.28515625" style="4" customWidth="1"/>
    <col min="6" max="6" width="20.7109375" style="4" customWidth="1"/>
    <col min="7" max="7" width="1.7109375" style="1" customWidth="1"/>
    <col min="8" max="9" width="8.140625" style="1" customWidth="1" outlineLevel="1"/>
    <col min="10" max="10" width="11.7109375" style="1" customWidth="1" outlineLevel="1"/>
    <col min="11" max="11" width="14.28515625" style="1" customWidth="1"/>
    <col min="12" max="12" width="1.7109375" style="1" customWidth="1"/>
    <col min="13" max="13" width="35.42578125" style="10" customWidth="1"/>
    <col min="14" max="14" width="11.28515625" style="10" customWidth="1"/>
    <col min="15" max="15" width="1.7109375" style="1" customWidth="1"/>
    <col min="16" max="16384" width="9" style="1"/>
  </cols>
  <sheetData>
    <row r="1" spans="2:14" ht="13.9" customHeight="1" x14ac:dyDescent="0.25">
      <c r="B1" s="2"/>
      <c r="C1" s="2"/>
      <c r="D1" s="2"/>
      <c r="E1" s="2"/>
      <c r="F1" s="2"/>
    </row>
    <row r="2" spans="2:14" ht="15.75" x14ac:dyDescent="0.25">
      <c r="B2" s="11"/>
      <c r="C2" s="13"/>
      <c r="D2" s="13" t="s">
        <v>0</v>
      </c>
      <c r="E2" s="61" t="s">
        <v>238</v>
      </c>
      <c r="F2" s="61"/>
      <c r="G2" s="16"/>
      <c r="H2" s="16"/>
      <c r="I2" s="20" t="s">
        <v>1</v>
      </c>
      <c r="J2" s="61" t="s">
        <v>241</v>
      </c>
      <c r="K2" s="61"/>
    </row>
    <row r="3" spans="2:14" ht="15.75" x14ac:dyDescent="0.25">
      <c r="B3" s="12"/>
      <c r="C3" s="13"/>
      <c r="D3" s="13" t="s">
        <v>2</v>
      </c>
      <c r="E3" s="61" t="s">
        <v>239</v>
      </c>
      <c r="F3" s="61"/>
      <c r="G3" s="16"/>
      <c r="H3" s="16"/>
      <c r="I3" s="20" t="s">
        <v>3</v>
      </c>
      <c r="J3" s="66">
        <v>45447</v>
      </c>
      <c r="K3" s="66"/>
      <c r="L3" s="16"/>
    </row>
    <row r="4" spans="2:14" ht="15.75" x14ac:dyDescent="0.25">
      <c r="B4" s="12"/>
      <c r="C4" s="13"/>
      <c r="D4" s="13" t="s">
        <v>4</v>
      </c>
      <c r="E4" s="61" t="s">
        <v>240</v>
      </c>
      <c r="F4" s="61"/>
      <c r="I4" s="20" t="s">
        <v>5</v>
      </c>
      <c r="J4" s="66" t="s">
        <v>247</v>
      </c>
      <c r="K4" s="66"/>
    </row>
    <row r="5" spans="2:14" ht="15.75" x14ac:dyDescent="0.25">
      <c r="B5" s="12"/>
      <c r="C5" s="13"/>
      <c r="D5" s="14" t="s">
        <v>6</v>
      </c>
      <c r="E5" s="62">
        <v>2800</v>
      </c>
      <c r="F5" s="62"/>
      <c r="I5" s="21" t="s">
        <v>7</v>
      </c>
      <c r="J5" s="66" t="s">
        <v>138</v>
      </c>
      <c r="K5" s="66"/>
    </row>
    <row r="6" spans="2:14" ht="15.75" x14ac:dyDescent="0.25">
      <c r="B6" s="12"/>
      <c r="C6" s="13"/>
      <c r="D6" s="14"/>
      <c r="E6" s="63" t="s">
        <v>138</v>
      </c>
      <c r="F6" s="64"/>
      <c r="I6" s="21" t="s">
        <v>8</v>
      </c>
      <c r="J6" s="66" t="s">
        <v>248</v>
      </c>
      <c r="K6" s="66"/>
      <c r="L6" s="32"/>
      <c r="M6" s="21" t="s">
        <v>9</v>
      </c>
      <c r="N6" s="31">
        <v>45484</v>
      </c>
    </row>
    <row r="7" spans="2:14" ht="18" customHeight="1" x14ac:dyDescent="0.25">
      <c r="B7" s="2"/>
      <c r="C7" s="2"/>
      <c r="D7" s="15"/>
      <c r="E7" s="15"/>
      <c r="F7" s="15"/>
      <c r="J7" s="67" t="str">
        <f>IFERROR(((J6-J4)+3)/7,"")</f>
        <v/>
      </c>
      <c r="K7" s="67"/>
    </row>
    <row r="8" spans="2:14" s="3" customFormat="1" ht="14.45" customHeight="1" x14ac:dyDescent="0.25">
      <c r="B8" s="7" t="s">
        <v>10</v>
      </c>
      <c r="C8" s="7" t="s">
        <v>11</v>
      </c>
      <c r="D8" s="7" t="s">
        <v>12</v>
      </c>
      <c r="E8" s="8" t="s">
        <v>13</v>
      </c>
      <c r="F8" s="30" t="s">
        <v>14</v>
      </c>
      <c r="G8" s="18"/>
      <c r="H8" s="6" t="s">
        <v>15</v>
      </c>
      <c r="I8" s="6" t="s">
        <v>16</v>
      </c>
      <c r="J8" s="6" t="s">
        <v>17</v>
      </c>
      <c r="K8" s="9" t="s">
        <v>18</v>
      </c>
      <c r="M8" s="68" t="s">
        <v>19</v>
      </c>
      <c r="N8" s="69"/>
    </row>
    <row r="9" spans="2:14" x14ac:dyDescent="0.25">
      <c r="B9" s="35"/>
      <c r="C9" s="36" t="s">
        <v>20</v>
      </c>
      <c r="D9" s="37"/>
      <c r="E9" s="36"/>
      <c r="F9" s="38"/>
      <c r="G9" s="19"/>
      <c r="H9" s="29"/>
      <c r="I9" s="29"/>
      <c r="J9" s="22"/>
      <c r="K9" s="55">
        <f>IFERROR(SUM(K10:K32),"")</f>
        <v>136162</v>
      </c>
      <c r="M9" s="70"/>
      <c r="N9" s="71"/>
    </row>
    <row r="10" spans="2:14" outlineLevel="1" x14ac:dyDescent="0.25">
      <c r="B10" s="17"/>
      <c r="C10" s="39"/>
      <c r="D10" s="40" t="s">
        <v>21</v>
      </c>
      <c r="E10" s="39"/>
      <c r="F10" s="41"/>
      <c r="G10" s="19"/>
      <c r="H10" s="25">
        <v>1</v>
      </c>
      <c r="I10" s="25" t="s">
        <v>242</v>
      </c>
      <c r="J10" s="24">
        <v>40670</v>
      </c>
      <c r="K10" s="55">
        <f>IFERROR(H10*J10,"")</f>
        <v>40670</v>
      </c>
      <c r="M10" s="70"/>
      <c r="N10" s="71"/>
    </row>
    <row r="11" spans="2:14" outlineLevel="1" x14ac:dyDescent="0.25">
      <c r="B11" s="17"/>
      <c r="C11" s="39"/>
      <c r="D11" s="40" t="s">
        <v>22</v>
      </c>
      <c r="E11" s="39"/>
      <c r="F11" s="41"/>
      <c r="G11" s="19"/>
      <c r="H11" s="25">
        <v>1</v>
      </c>
      <c r="I11" s="25" t="s">
        <v>242</v>
      </c>
      <c r="J11" s="24">
        <v>66500</v>
      </c>
      <c r="K11" s="55">
        <f t="shared" ref="K11:K34" si="0">IFERROR(H11*J11,"")</f>
        <v>66500</v>
      </c>
      <c r="M11" s="70"/>
      <c r="N11" s="71"/>
    </row>
    <row r="12" spans="2:14" outlineLevel="1" x14ac:dyDescent="0.25">
      <c r="B12" s="17"/>
      <c r="C12" s="39"/>
      <c r="D12" s="40" t="s">
        <v>23</v>
      </c>
      <c r="E12" s="39"/>
      <c r="F12" s="41"/>
      <c r="G12" s="19"/>
      <c r="H12" s="25">
        <v>1</v>
      </c>
      <c r="I12" s="25" t="s">
        <v>242</v>
      </c>
      <c r="J12" s="24">
        <v>9000</v>
      </c>
      <c r="K12" s="55">
        <f t="shared" si="0"/>
        <v>9000</v>
      </c>
      <c r="M12" s="70"/>
      <c r="N12" s="71"/>
    </row>
    <row r="13" spans="2:14" outlineLevel="1" x14ac:dyDescent="0.25">
      <c r="B13" s="17"/>
      <c r="C13" s="39"/>
      <c r="D13" s="40" t="s">
        <v>24</v>
      </c>
      <c r="E13" s="39"/>
      <c r="F13" s="41"/>
      <c r="G13" s="19"/>
      <c r="H13" s="25">
        <v>1</v>
      </c>
      <c r="I13" s="25" t="s">
        <v>242</v>
      </c>
      <c r="J13" s="24">
        <v>8732</v>
      </c>
      <c r="K13" s="55">
        <f t="shared" si="0"/>
        <v>8732</v>
      </c>
      <c r="M13" s="70"/>
      <c r="N13" s="71"/>
    </row>
    <row r="14" spans="2:14" outlineLevel="1" x14ac:dyDescent="0.25">
      <c r="B14" s="17"/>
      <c r="C14" s="39"/>
      <c r="D14" s="40" t="s">
        <v>25</v>
      </c>
      <c r="E14" s="39"/>
      <c r="F14" s="41"/>
      <c r="G14" s="19"/>
      <c r="H14" s="25"/>
      <c r="I14" s="25"/>
      <c r="J14" s="24"/>
      <c r="K14" s="55">
        <f t="shared" si="0"/>
        <v>0</v>
      </c>
      <c r="M14" s="70"/>
      <c r="N14" s="71"/>
    </row>
    <row r="15" spans="2:14" outlineLevel="1" x14ac:dyDescent="0.25">
      <c r="B15" s="17"/>
      <c r="C15" s="39"/>
      <c r="D15" s="40" t="s">
        <v>26</v>
      </c>
      <c r="E15" s="39"/>
      <c r="F15" s="41"/>
      <c r="G15" s="19"/>
      <c r="H15" s="29"/>
      <c r="I15" s="29"/>
      <c r="J15" s="22"/>
      <c r="K15" s="55">
        <f t="shared" si="0"/>
        <v>0</v>
      </c>
      <c r="M15" s="70"/>
      <c r="N15" s="71"/>
    </row>
    <row r="16" spans="2:14" outlineLevel="2" x14ac:dyDescent="0.25">
      <c r="B16" s="17"/>
      <c r="C16" s="39"/>
      <c r="D16" s="40"/>
      <c r="E16" s="39" t="s">
        <v>237</v>
      </c>
      <c r="F16" s="41"/>
      <c r="G16" s="19"/>
      <c r="H16" s="25"/>
      <c r="I16" s="25"/>
      <c r="J16" s="24"/>
      <c r="K16" s="55">
        <f t="shared" si="0"/>
        <v>0</v>
      </c>
      <c r="M16" s="70" t="s">
        <v>138</v>
      </c>
      <c r="N16" s="71"/>
    </row>
    <row r="17" spans="2:14" outlineLevel="2" x14ac:dyDescent="0.25">
      <c r="B17" s="17"/>
      <c r="C17" s="39"/>
      <c r="D17" s="40"/>
      <c r="E17" s="39" t="s">
        <v>27</v>
      </c>
      <c r="F17" s="41"/>
      <c r="G17" s="19"/>
      <c r="H17" s="25"/>
      <c r="I17" s="25"/>
      <c r="J17" s="24"/>
      <c r="K17" s="55">
        <f t="shared" si="0"/>
        <v>0</v>
      </c>
      <c r="M17" s="70" t="s">
        <v>138</v>
      </c>
      <c r="N17" s="71"/>
    </row>
    <row r="18" spans="2:14" outlineLevel="2" x14ac:dyDescent="0.25">
      <c r="B18" s="17"/>
      <c r="C18" s="39"/>
      <c r="D18" s="40"/>
      <c r="E18" s="39" t="s">
        <v>28</v>
      </c>
      <c r="F18" s="41"/>
      <c r="G18" s="19"/>
      <c r="H18" s="25">
        <v>1</v>
      </c>
      <c r="I18" s="25" t="s">
        <v>242</v>
      </c>
      <c r="J18" s="24">
        <v>1960</v>
      </c>
      <c r="K18" s="55">
        <f t="shared" si="0"/>
        <v>1960</v>
      </c>
      <c r="M18" s="70"/>
      <c r="N18" s="71"/>
    </row>
    <row r="19" spans="2:14" outlineLevel="1" x14ac:dyDescent="0.25">
      <c r="B19" s="17"/>
      <c r="C19" s="39"/>
      <c r="D19" s="40" t="s">
        <v>29</v>
      </c>
      <c r="E19" s="39"/>
      <c r="F19" s="41"/>
      <c r="G19" s="19"/>
      <c r="H19" s="29"/>
      <c r="I19" s="29"/>
      <c r="J19" s="22"/>
      <c r="K19" s="55">
        <f t="shared" si="0"/>
        <v>0</v>
      </c>
      <c r="M19" s="70"/>
      <c r="N19" s="71"/>
    </row>
    <row r="20" spans="2:14" outlineLevel="2" x14ac:dyDescent="0.25">
      <c r="B20" s="17"/>
      <c r="C20" s="39"/>
      <c r="D20" s="40"/>
      <c r="E20" s="39" t="s">
        <v>30</v>
      </c>
      <c r="F20" s="41"/>
      <c r="G20" s="19"/>
      <c r="H20" s="25"/>
      <c r="I20" s="25"/>
      <c r="J20" s="24"/>
      <c r="K20" s="55">
        <f t="shared" si="0"/>
        <v>0</v>
      </c>
      <c r="M20" s="70"/>
      <c r="N20" s="71"/>
    </row>
    <row r="21" spans="2:14" outlineLevel="2" x14ac:dyDescent="0.25">
      <c r="B21" s="17"/>
      <c r="C21" s="39"/>
      <c r="D21" s="40"/>
      <c r="E21" s="39" t="s">
        <v>31</v>
      </c>
      <c r="F21" s="41"/>
      <c r="G21" s="19"/>
      <c r="H21" s="25"/>
      <c r="I21" s="25"/>
      <c r="J21" s="24"/>
      <c r="K21" s="55">
        <f t="shared" si="0"/>
        <v>0</v>
      </c>
      <c r="M21" s="70"/>
      <c r="N21" s="71"/>
    </row>
    <row r="22" spans="2:14" outlineLevel="2" x14ac:dyDescent="0.25">
      <c r="B22" s="17"/>
      <c r="C22" s="39"/>
      <c r="D22" s="40"/>
      <c r="E22" s="39" t="s">
        <v>32</v>
      </c>
      <c r="F22" s="41"/>
      <c r="G22" s="19"/>
      <c r="H22" s="25"/>
      <c r="I22" s="25"/>
      <c r="J22" s="24"/>
      <c r="K22" s="55">
        <f t="shared" si="0"/>
        <v>0</v>
      </c>
      <c r="M22" s="70"/>
      <c r="N22" s="71"/>
    </row>
    <row r="23" spans="2:14" outlineLevel="1" x14ac:dyDescent="0.25">
      <c r="B23" s="17"/>
      <c r="C23" s="39"/>
      <c r="D23" s="40" t="s">
        <v>33</v>
      </c>
      <c r="E23" s="39"/>
      <c r="F23" s="41"/>
      <c r="G23" s="19"/>
      <c r="H23" s="25"/>
      <c r="I23" s="25"/>
      <c r="J23" s="24"/>
      <c r="K23" s="55">
        <f t="shared" si="0"/>
        <v>0</v>
      </c>
      <c r="M23" s="70"/>
      <c r="N23" s="71"/>
    </row>
    <row r="24" spans="2:14" outlineLevel="1" x14ac:dyDescent="0.25">
      <c r="B24" s="17"/>
      <c r="C24" s="39"/>
      <c r="D24" s="40" t="s">
        <v>34</v>
      </c>
      <c r="E24" s="39"/>
      <c r="F24" s="41"/>
      <c r="G24" s="19"/>
      <c r="H24" s="25"/>
      <c r="I24" s="25"/>
      <c r="J24" s="24"/>
      <c r="K24" s="55">
        <f t="shared" si="0"/>
        <v>0</v>
      </c>
      <c r="M24" s="70"/>
      <c r="N24" s="71"/>
    </row>
    <row r="25" spans="2:14" outlineLevel="1" x14ac:dyDescent="0.25">
      <c r="B25" s="17"/>
      <c r="C25" s="39"/>
      <c r="D25" s="40" t="s">
        <v>35</v>
      </c>
      <c r="E25" s="39"/>
      <c r="F25" s="41"/>
      <c r="G25" s="19"/>
      <c r="H25" s="29"/>
      <c r="I25" s="29"/>
      <c r="J25" s="22"/>
      <c r="K25" s="55">
        <f t="shared" si="0"/>
        <v>0</v>
      </c>
      <c r="M25" s="70"/>
      <c r="N25" s="71"/>
    </row>
    <row r="26" spans="2:14" outlineLevel="2" x14ac:dyDescent="0.25">
      <c r="B26" s="17"/>
      <c r="C26" s="39"/>
      <c r="D26" s="40"/>
      <c r="E26" s="39" t="s">
        <v>36</v>
      </c>
      <c r="F26" s="41"/>
      <c r="G26" s="19"/>
      <c r="H26" s="25"/>
      <c r="I26" s="25"/>
      <c r="J26" s="24"/>
      <c r="K26" s="55">
        <f t="shared" si="0"/>
        <v>0</v>
      </c>
      <c r="M26" s="70"/>
      <c r="N26" s="71"/>
    </row>
    <row r="27" spans="2:14" outlineLevel="2" x14ac:dyDescent="0.25">
      <c r="B27" s="17"/>
      <c r="C27" s="39"/>
      <c r="D27" s="40"/>
      <c r="E27" s="39" t="s">
        <v>37</v>
      </c>
      <c r="F27" s="41"/>
      <c r="G27" s="19"/>
      <c r="H27" s="25"/>
      <c r="I27" s="25"/>
      <c r="J27" s="24"/>
      <c r="K27" s="55">
        <f t="shared" si="0"/>
        <v>0</v>
      </c>
      <c r="M27" s="70"/>
      <c r="N27" s="71"/>
    </row>
    <row r="28" spans="2:14" outlineLevel="1" x14ac:dyDescent="0.25">
      <c r="B28" s="17"/>
      <c r="C28" s="39"/>
      <c r="D28" s="40" t="s">
        <v>38</v>
      </c>
      <c r="E28" s="39"/>
      <c r="F28" s="41"/>
      <c r="G28" s="19"/>
      <c r="H28" s="25"/>
      <c r="I28" s="25"/>
      <c r="J28" s="24"/>
      <c r="K28" s="55">
        <f t="shared" si="0"/>
        <v>0</v>
      </c>
      <c r="M28" s="70"/>
      <c r="N28" s="71"/>
    </row>
    <row r="29" spans="2:14" outlineLevel="1" x14ac:dyDescent="0.25">
      <c r="B29" s="17"/>
      <c r="C29" s="39"/>
      <c r="D29" s="40" t="s">
        <v>39</v>
      </c>
      <c r="E29" s="39"/>
      <c r="F29" s="41"/>
      <c r="G29" s="19"/>
      <c r="H29" s="25">
        <v>1</v>
      </c>
      <c r="I29" s="25" t="s">
        <v>242</v>
      </c>
      <c r="J29" s="24">
        <v>3400</v>
      </c>
      <c r="K29" s="55">
        <f t="shared" si="0"/>
        <v>3400</v>
      </c>
      <c r="M29" s="70" t="s">
        <v>138</v>
      </c>
      <c r="N29" s="71"/>
    </row>
    <row r="30" spans="2:14" outlineLevel="1" x14ac:dyDescent="0.25">
      <c r="B30" s="17"/>
      <c r="C30" s="39"/>
      <c r="D30" s="40" t="s">
        <v>40</v>
      </c>
      <c r="E30" s="39"/>
      <c r="F30" s="41"/>
      <c r="G30" s="19"/>
      <c r="H30" s="25"/>
      <c r="I30" s="25"/>
      <c r="J30" s="24"/>
      <c r="K30" s="55">
        <f t="shared" si="0"/>
        <v>0</v>
      </c>
      <c r="M30" s="70"/>
      <c r="N30" s="71"/>
    </row>
    <row r="31" spans="2:14" outlineLevel="1" x14ac:dyDescent="0.25">
      <c r="B31" s="17"/>
      <c r="C31" s="39"/>
      <c r="D31" s="40" t="s">
        <v>41</v>
      </c>
      <c r="E31" s="39"/>
      <c r="F31" s="41"/>
      <c r="G31" s="19"/>
      <c r="H31" s="25">
        <v>1</v>
      </c>
      <c r="I31" s="25" t="s">
        <v>242</v>
      </c>
      <c r="J31" s="24">
        <v>5900</v>
      </c>
      <c r="K31" s="55">
        <f t="shared" si="0"/>
        <v>5900</v>
      </c>
      <c r="M31" s="70"/>
      <c r="N31" s="71"/>
    </row>
    <row r="32" spans="2:14" outlineLevel="1" x14ac:dyDescent="0.25">
      <c r="B32" s="17"/>
      <c r="C32" s="39"/>
      <c r="D32" s="40" t="s">
        <v>42</v>
      </c>
      <c r="E32" s="39"/>
      <c r="F32" s="41"/>
      <c r="G32" s="28" t="s">
        <v>43</v>
      </c>
      <c r="H32" s="25"/>
      <c r="I32" s="25"/>
      <c r="J32" s="24"/>
      <c r="K32" s="55">
        <f t="shared" si="0"/>
        <v>0</v>
      </c>
      <c r="M32" s="70"/>
      <c r="N32" s="71"/>
    </row>
    <row r="33" spans="2:14" x14ac:dyDescent="0.25">
      <c r="B33" s="17"/>
      <c r="C33" s="39" t="s">
        <v>44</v>
      </c>
      <c r="D33" s="40"/>
      <c r="E33" s="39"/>
      <c r="F33" s="41"/>
      <c r="G33" s="19"/>
      <c r="H33" s="29"/>
      <c r="I33" s="29"/>
      <c r="J33" s="22"/>
      <c r="K33" s="55">
        <f>IFERROR(SUM(K34:K75),"")</f>
        <v>15500</v>
      </c>
      <c r="M33" s="70"/>
      <c r="N33" s="71"/>
    </row>
    <row r="34" spans="2:14" outlineLevel="1" x14ac:dyDescent="0.25">
      <c r="B34" s="17"/>
      <c r="C34" s="39"/>
      <c r="D34" s="40" t="s">
        <v>45</v>
      </c>
      <c r="E34" s="39"/>
      <c r="F34" s="41"/>
      <c r="G34" s="19"/>
      <c r="H34" s="29">
        <v>1</v>
      </c>
      <c r="I34" s="29" t="s">
        <v>242</v>
      </c>
      <c r="J34" s="22">
        <v>15500</v>
      </c>
      <c r="K34" s="55">
        <f t="shared" si="0"/>
        <v>15500</v>
      </c>
      <c r="M34" s="70"/>
      <c r="N34" s="71"/>
    </row>
    <row r="35" spans="2:14" outlineLevel="2" x14ac:dyDescent="0.25">
      <c r="B35" s="17"/>
      <c r="C35" s="39"/>
      <c r="D35" s="40"/>
      <c r="E35" s="39" t="s">
        <v>46</v>
      </c>
      <c r="F35" s="41"/>
      <c r="G35" s="19"/>
      <c r="H35" s="25"/>
      <c r="I35" s="25"/>
      <c r="J35" s="24"/>
      <c r="K35" s="55">
        <v>0</v>
      </c>
      <c r="M35" s="70"/>
      <c r="N35" s="71"/>
    </row>
    <row r="36" spans="2:14" outlineLevel="2" x14ac:dyDescent="0.25">
      <c r="B36" s="17"/>
      <c r="C36" s="39"/>
      <c r="D36" s="40"/>
      <c r="E36" s="39" t="s">
        <v>47</v>
      </c>
      <c r="F36" s="41"/>
      <c r="G36" s="19"/>
      <c r="H36" s="25"/>
      <c r="I36" s="25"/>
      <c r="J36" s="24"/>
      <c r="K36" s="55">
        <v>0</v>
      </c>
      <c r="M36" s="70"/>
      <c r="N36" s="71"/>
    </row>
    <row r="37" spans="2:14" outlineLevel="2" x14ac:dyDescent="0.25">
      <c r="B37" s="17"/>
      <c r="C37" s="39"/>
      <c r="D37" s="40"/>
      <c r="E37" s="39" t="s">
        <v>48</v>
      </c>
      <c r="F37" s="41"/>
      <c r="G37" s="19"/>
      <c r="H37" s="25"/>
      <c r="I37" s="25"/>
      <c r="J37" s="24"/>
      <c r="K37" s="55">
        <v>0</v>
      </c>
      <c r="M37" s="70"/>
      <c r="N37" s="71"/>
    </row>
    <row r="38" spans="2:14" outlineLevel="1" x14ac:dyDescent="0.25">
      <c r="B38" s="17"/>
      <c r="C38" s="39"/>
      <c r="D38" s="40" t="s">
        <v>49</v>
      </c>
      <c r="E38" s="39"/>
      <c r="F38" s="41"/>
      <c r="G38" s="19"/>
      <c r="H38" s="29"/>
      <c r="I38" s="29"/>
      <c r="J38" s="22"/>
      <c r="K38" s="55">
        <f t="shared" ref="K38:K75" si="1">IFERROR(H38*J38,"")</f>
        <v>0</v>
      </c>
      <c r="M38" s="70"/>
      <c r="N38" s="71"/>
    </row>
    <row r="39" spans="2:14" outlineLevel="2" x14ac:dyDescent="0.25">
      <c r="B39" s="17"/>
      <c r="C39" s="39"/>
      <c r="D39" s="40"/>
      <c r="E39" s="39" t="s">
        <v>50</v>
      </c>
      <c r="F39" s="41"/>
      <c r="G39" s="19"/>
      <c r="H39" s="25"/>
      <c r="I39" s="25"/>
      <c r="J39" s="24"/>
      <c r="K39" s="55">
        <f t="shared" si="1"/>
        <v>0</v>
      </c>
      <c r="M39" s="70"/>
      <c r="N39" s="71"/>
    </row>
    <row r="40" spans="2:14" outlineLevel="2" x14ac:dyDescent="0.25">
      <c r="B40" s="17"/>
      <c r="C40" s="39"/>
      <c r="D40" s="40"/>
      <c r="E40" s="39" t="s">
        <v>51</v>
      </c>
      <c r="F40" s="41"/>
      <c r="G40" s="19"/>
      <c r="H40" s="25"/>
      <c r="I40" s="25"/>
      <c r="J40" s="24"/>
      <c r="K40" s="55">
        <f t="shared" si="1"/>
        <v>0</v>
      </c>
      <c r="M40" s="70"/>
      <c r="N40" s="71"/>
    </row>
    <row r="41" spans="2:14" outlineLevel="2" x14ac:dyDescent="0.25">
      <c r="B41" s="17"/>
      <c r="C41" s="39"/>
      <c r="D41" s="40"/>
      <c r="E41" s="39" t="s">
        <v>52</v>
      </c>
      <c r="F41" s="41"/>
      <c r="G41" s="19"/>
      <c r="H41" s="25"/>
      <c r="I41" s="25"/>
      <c r="J41" s="24"/>
      <c r="K41" s="55">
        <f t="shared" si="1"/>
        <v>0</v>
      </c>
      <c r="M41" s="70"/>
      <c r="N41" s="71"/>
    </row>
    <row r="42" spans="2:14" outlineLevel="2" x14ac:dyDescent="0.25">
      <c r="B42" s="17"/>
      <c r="C42" s="39"/>
      <c r="D42" s="40"/>
      <c r="E42" s="39" t="s">
        <v>53</v>
      </c>
      <c r="F42" s="41"/>
      <c r="G42" s="19"/>
      <c r="H42" s="25"/>
      <c r="I42" s="25"/>
      <c r="J42" s="24"/>
      <c r="K42" s="55">
        <f t="shared" si="1"/>
        <v>0</v>
      </c>
      <c r="M42" s="70"/>
      <c r="N42" s="71"/>
    </row>
    <row r="43" spans="2:14" outlineLevel="1" x14ac:dyDescent="0.25">
      <c r="B43" s="17"/>
      <c r="C43" s="39"/>
      <c r="D43" s="40" t="s">
        <v>54</v>
      </c>
      <c r="E43" s="39"/>
      <c r="F43" s="41"/>
      <c r="G43" s="19"/>
      <c r="H43" s="25"/>
      <c r="I43" s="25"/>
      <c r="J43" s="24"/>
      <c r="K43" s="55">
        <f t="shared" si="1"/>
        <v>0</v>
      </c>
      <c r="M43" s="70"/>
      <c r="N43" s="71"/>
    </row>
    <row r="44" spans="2:14" outlineLevel="1" x14ac:dyDescent="0.25">
      <c r="B44" s="17"/>
      <c r="C44" s="39"/>
      <c r="D44" s="40" t="s">
        <v>55</v>
      </c>
      <c r="E44" s="39"/>
      <c r="F44" s="41"/>
      <c r="G44" s="19"/>
      <c r="H44" s="29"/>
      <c r="I44" s="29"/>
      <c r="J44" s="22"/>
      <c r="K44" s="55">
        <f t="shared" si="1"/>
        <v>0</v>
      </c>
      <c r="M44" s="70"/>
      <c r="N44" s="71"/>
    </row>
    <row r="45" spans="2:14" outlineLevel="2" x14ac:dyDescent="0.25">
      <c r="B45" s="17"/>
      <c r="C45" s="39"/>
      <c r="D45" s="40"/>
      <c r="E45" s="39" t="s">
        <v>56</v>
      </c>
      <c r="F45" s="41"/>
      <c r="G45" s="19"/>
      <c r="H45" s="25"/>
      <c r="I45" s="25"/>
      <c r="J45" s="24"/>
      <c r="K45" s="55">
        <f t="shared" si="1"/>
        <v>0</v>
      </c>
      <c r="M45" s="70"/>
      <c r="N45" s="71"/>
    </row>
    <row r="46" spans="2:14" outlineLevel="2" x14ac:dyDescent="0.25">
      <c r="B46" s="17"/>
      <c r="C46" s="39"/>
      <c r="D46" s="40"/>
      <c r="E46" s="39" t="s">
        <v>57</v>
      </c>
      <c r="F46" s="41"/>
      <c r="G46" s="19"/>
      <c r="H46" s="25"/>
      <c r="I46" s="25"/>
      <c r="J46" s="24"/>
      <c r="K46" s="55">
        <f t="shared" si="1"/>
        <v>0</v>
      </c>
      <c r="M46" s="70"/>
      <c r="N46" s="71"/>
    </row>
    <row r="47" spans="2:14" outlineLevel="2" x14ac:dyDescent="0.25">
      <c r="B47" s="17"/>
      <c r="C47" s="39"/>
      <c r="D47" s="40"/>
      <c r="E47" s="39" t="s">
        <v>58</v>
      </c>
      <c r="F47" s="41"/>
      <c r="G47" s="19"/>
      <c r="H47" s="25"/>
      <c r="I47" s="25"/>
      <c r="J47" s="24"/>
      <c r="K47" s="55">
        <f t="shared" si="1"/>
        <v>0</v>
      </c>
      <c r="M47" s="70"/>
      <c r="N47" s="71"/>
    </row>
    <row r="48" spans="2:14" outlineLevel="2" x14ac:dyDescent="0.25">
      <c r="B48" s="17"/>
      <c r="C48" s="39"/>
      <c r="D48" s="40"/>
      <c r="E48" s="39" t="s">
        <v>59</v>
      </c>
      <c r="F48" s="41"/>
      <c r="G48" s="19"/>
      <c r="H48" s="25"/>
      <c r="I48" s="25"/>
      <c r="J48" s="24"/>
      <c r="K48" s="55">
        <f t="shared" si="1"/>
        <v>0</v>
      </c>
      <c r="M48" s="70"/>
      <c r="N48" s="71"/>
    </row>
    <row r="49" spans="2:14" outlineLevel="2" x14ac:dyDescent="0.25">
      <c r="B49" s="17"/>
      <c r="C49" s="39"/>
      <c r="D49" s="40"/>
      <c r="E49" s="39" t="s">
        <v>60</v>
      </c>
      <c r="F49" s="41"/>
      <c r="G49" s="19"/>
      <c r="H49" s="25"/>
      <c r="I49" s="25"/>
      <c r="J49" s="24"/>
      <c r="K49" s="55">
        <f t="shared" si="1"/>
        <v>0</v>
      </c>
      <c r="M49" s="70"/>
      <c r="N49" s="71"/>
    </row>
    <row r="50" spans="2:14" outlineLevel="2" x14ac:dyDescent="0.25">
      <c r="B50" s="17"/>
      <c r="C50" s="39"/>
      <c r="D50" s="40"/>
      <c r="E50" s="39" t="s">
        <v>61</v>
      </c>
      <c r="F50" s="41"/>
      <c r="G50" s="19"/>
      <c r="H50" s="25"/>
      <c r="I50" s="25"/>
      <c r="J50" s="24"/>
      <c r="K50" s="55">
        <f t="shared" si="1"/>
        <v>0</v>
      </c>
      <c r="M50" s="70"/>
      <c r="N50" s="71"/>
    </row>
    <row r="51" spans="2:14" outlineLevel="2" x14ac:dyDescent="0.25">
      <c r="B51" s="17"/>
      <c r="C51" s="39"/>
      <c r="D51" s="40"/>
      <c r="E51" s="39" t="s">
        <v>62</v>
      </c>
      <c r="F51" s="41"/>
      <c r="G51" s="19"/>
      <c r="H51" s="25"/>
      <c r="I51" s="25"/>
      <c r="J51" s="24"/>
      <c r="K51" s="55">
        <f t="shared" si="1"/>
        <v>0</v>
      </c>
      <c r="M51" s="70"/>
      <c r="N51" s="71"/>
    </row>
    <row r="52" spans="2:14" outlineLevel="1" x14ac:dyDescent="0.25">
      <c r="B52" s="17"/>
      <c r="C52" s="39"/>
      <c r="D52" s="40" t="s">
        <v>63</v>
      </c>
      <c r="E52" s="39"/>
      <c r="F52" s="41"/>
      <c r="G52" s="19"/>
      <c r="H52" s="29"/>
      <c r="I52" s="29"/>
      <c r="J52" s="22"/>
      <c r="K52" s="55">
        <f t="shared" si="1"/>
        <v>0</v>
      </c>
      <c r="M52" s="70"/>
      <c r="N52" s="71"/>
    </row>
    <row r="53" spans="2:14" outlineLevel="2" x14ac:dyDescent="0.25">
      <c r="B53" s="17"/>
      <c r="C53" s="39"/>
      <c r="D53" s="40"/>
      <c r="E53" s="39" t="s">
        <v>64</v>
      </c>
      <c r="F53" s="41"/>
      <c r="G53" s="19"/>
      <c r="H53" s="25"/>
      <c r="I53" s="25"/>
      <c r="J53" s="24"/>
      <c r="K53" s="55">
        <f t="shared" si="1"/>
        <v>0</v>
      </c>
      <c r="M53" s="70"/>
      <c r="N53" s="71"/>
    </row>
    <row r="54" spans="2:14" outlineLevel="2" x14ac:dyDescent="0.25">
      <c r="B54" s="17"/>
      <c r="C54" s="39"/>
      <c r="D54" s="40"/>
      <c r="E54" s="39" t="s">
        <v>65</v>
      </c>
      <c r="F54" s="41"/>
      <c r="G54" s="19"/>
      <c r="H54" s="25"/>
      <c r="I54" s="25"/>
      <c r="J54" s="24"/>
      <c r="K54" s="55">
        <f t="shared" si="1"/>
        <v>0</v>
      </c>
      <c r="M54" s="70"/>
      <c r="N54" s="71"/>
    </row>
    <row r="55" spans="2:14" outlineLevel="2" x14ac:dyDescent="0.25">
      <c r="B55" s="17"/>
      <c r="C55" s="39"/>
      <c r="D55" s="40"/>
      <c r="E55" s="39" t="s">
        <v>66</v>
      </c>
      <c r="F55" s="41"/>
      <c r="G55" s="19"/>
      <c r="H55" s="25"/>
      <c r="I55" s="25"/>
      <c r="J55" s="24"/>
      <c r="K55" s="55">
        <f t="shared" si="1"/>
        <v>0</v>
      </c>
      <c r="M55" s="70"/>
      <c r="N55" s="71"/>
    </row>
    <row r="56" spans="2:14" outlineLevel="2" x14ac:dyDescent="0.25">
      <c r="B56" s="17"/>
      <c r="C56" s="39"/>
      <c r="D56" s="40"/>
      <c r="E56" s="39" t="s">
        <v>67</v>
      </c>
      <c r="F56" s="41"/>
      <c r="G56" s="19"/>
      <c r="H56" s="25"/>
      <c r="I56" s="25"/>
      <c r="J56" s="24"/>
      <c r="K56" s="55">
        <f t="shared" si="1"/>
        <v>0</v>
      </c>
      <c r="M56" s="70"/>
      <c r="N56" s="71"/>
    </row>
    <row r="57" spans="2:14" outlineLevel="2" x14ac:dyDescent="0.25">
      <c r="B57" s="17"/>
      <c r="C57" s="39"/>
      <c r="D57" s="40"/>
      <c r="E57" s="39" t="s">
        <v>68</v>
      </c>
      <c r="F57" s="41"/>
      <c r="G57" s="19"/>
      <c r="H57" s="25"/>
      <c r="I57" s="25"/>
      <c r="J57" s="24"/>
      <c r="K57" s="55">
        <f t="shared" si="1"/>
        <v>0</v>
      </c>
      <c r="M57" s="70"/>
      <c r="N57" s="71"/>
    </row>
    <row r="58" spans="2:14" outlineLevel="2" x14ac:dyDescent="0.25">
      <c r="B58" s="17"/>
      <c r="C58" s="39"/>
      <c r="D58" s="40"/>
      <c r="E58" s="39" t="s">
        <v>69</v>
      </c>
      <c r="F58" s="41"/>
      <c r="G58" s="19"/>
      <c r="H58" s="25"/>
      <c r="I58" s="25"/>
      <c r="J58" s="24"/>
      <c r="K58" s="55">
        <f t="shared" si="1"/>
        <v>0</v>
      </c>
      <c r="M58" s="70"/>
      <c r="N58" s="71"/>
    </row>
    <row r="59" spans="2:14" outlineLevel="2" x14ac:dyDescent="0.25">
      <c r="B59" s="17"/>
      <c r="C59" s="39"/>
      <c r="D59" s="40"/>
      <c r="E59" s="39" t="s">
        <v>70</v>
      </c>
      <c r="F59" s="41"/>
      <c r="G59" s="19"/>
      <c r="H59" s="25"/>
      <c r="I59" s="25"/>
      <c r="J59" s="24"/>
      <c r="K59" s="55">
        <f t="shared" si="1"/>
        <v>0</v>
      </c>
      <c r="M59" s="70"/>
      <c r="N59" s="71"/>
    </row>
    <row r="60" spans="2:14" outlineLevel="1" x14ac:dyDescent="0.25">
      <c r="B60" s="17"/>
      <c r="C60" s="39"/>
      <c r="D60" s="40" t="s">
        <v>71</v>
      </c>
      <c r="E60" s="39"/>
      <c r="F60" s="41"/>
      <c r="G60" s="19"/>
      <c r="H60" s="29"/>
      <c r="I60" s="29"/>
      <c r="J60" s="22"/>
      <c r="K60" s="55">
        <f t="shared" si="1"/>
        <v>0</v>
      </c>
      <c r="M60" s="70"/>
      <c r="N60" s="71"/>
    </row>
    <row r="61" spans="2:14" outlineLevel="2" x14ac:dyDescent="0.25">
      <c r="B61" s="17"/>
      <c r="C61" s="39"/>
      <c r="D61" s="40"/>
      <c r="E61" s="39" t="s">
        <v>72</v>
      </c>
      <c r="F61" s="41"/>
      <c r="G61" s="19"/>
      <c r="H61" s="25"/>
      <c r="I61" s="25"/>
      <c r="J61" s="24"/>
      <c r="K61" s="55">
        <f t="shared" si="1"/>
        <v>0</v>
      </c>
      <c r="M61" s="70"/>
      <c r="N61" s="71"/>
    </row>
    <row r="62" spans="2:14" outlineLevel="2" x14ac:dyDescent="0.25">
      <c r="B62" s="17"/>
      <c r="C62" s="39"/>
      <c r="D62" s="40"/>
      <c r="E62" s="39" t="s">
        <v>73</v>
      </c>
      <c r="F62" s="41"/>
      <c r="G62" s="19"/>
      <c r="H62" s="25"/>
      <c r="I62" s="25"/>
      <c r="J62" s="24"/>
      <c r="K62" s="55">
        <f t="shared" si="1"/>
        <v>0</v>
      </c>
      <c r="M62" s="70"/>
      <c r="N62" s="71"/>
    </row>
    <row r="63" spans="2:14" outlineLevel="2" x14ac:dyDescent="0.25">
      <c r="B63" s="17"/>
      <c r="C63" s="39"/>
      <c r="D63" s="40"/>
      <c r="E63" s="39" t="s">
        <v>74</v>
      </c>
      <c r="F63" s="41"/>
      <c r="G63" s="19"/>
      <c r="H63" s="25"/>
      <c r="I63" s="25"/>
      <c r="J63" s="24"/>
      <c r="K63" s="55">
        <f t="shared" si="1"/>
        <v>0</v>
      </c>
      <c r="M63" s="70"/>
      <c r="N63" s="71"/>
    </row>
    <row r="64" spans="2:14" outlineLevel="1" x14ac:dyDescent="0.25">
      <c r="B64" s="17"/>
      <c r="C64" s="39"/>
      <c r="D64" s="40" t="s">
        <v>75</v>
      </c>
      <c r="E64" s="39"/>
      <c r="F64" s="41"/>
      <c r="G64" s="19"/>
      <c r="H64" s="29"/>
      <c r="I64" s="29"/>
      <c r="J64" s="22"/>
      <c r="K64" s="55">
        <f t="shared" si="1"/>
        <v>0</v>
      </c>
      <c r="M64" s="70"/>
      <c r="N64" s="71"/>
    </row>
    <row r="65" spans="2:14" outlineLevel="2" x14ac:dyDescent="0.25">
      <c r="B65" s="17"/>
      <c r="C65" s="39"/>
      <c r="D65" s="40"/>
      <c r="E65" s="39" t="s">
        <v>76</v>
      </c>
      <c r="F65" s="41"/>
      <c r="G65" s="19"/>
      <c r="H65" s="25"/>
      <c r="I65" s="25"/>
      <c r="J65" s="24"/>
      <c r="K65" s="55">
        <f t="shared" si="1"/>
        <v>0</v>
      </c>
      <c r="M65" s="70" t="s">
        <v>138</v>
      </c>
      <c r="N65" s="71"/>
    </row>
    <row r="66" spans="2:14" outlineLevel="2" x14ac:dyDescent="0.25">
      <c r="B66" s="17"/>
      <c r="C66" s="39"/>
      <c r="D66" s="40"/>
      <c r="E66" s="39" t="s">
        <v>77</v>
      </c>
      <c r="F66" s="41"/>
      <c r="G66" s="19"/>
      <c r="H66" s="25"/>
      <c r="I66" s="25"/>
      <c r="J66" s="24"/>
      <c r="K66" s="55">
        <f t="shared" si="1"/>
        <v>0</v>
      </c>
      <c r="M66" s="70"/>
      <c r="N66" s="71"/>
    </row>
    <row r="67" spans="2:14" outlineLevel="2" x14ac:dyDescent="0.25">
      <c r="B67" s="17"/>
      <c r="C67" s="39"/>
      <c r="D67" s="40"/>
      <c r="E67" s="39" t="s">
        <v>78</v>
      </c>
      <c r="F67" s="41"/>
      <c r="G67" s="19"/>
      <c r="H67" s="25"/>
      <c r="I67" s="25"/>
      <c r="J67" s="24"/>
      <c r="K67" s="55">
        <f t="shared" si="1"/>
        <v>0</v>
      </c>
      <c r="M67" s="70"/>
      <c r="N67" s="71"/>
    </row>
    <row r="68" spans="2:14" outlineLevel="2" x14ac:dyDescent="0.25">
      <c r="B68" s="17"/>
      <c r="C68" s="39"/>
      <c r="D68" s="40"/>
      <c r="E68" s="39" t="s">
        <v>79</v>
      </c>
      <c r="F68" s="41"/>
      <c r="G68" s="19"/>
      <c r="H68" s="25"/>
      <c r="I68" s="25"/>
      <c r="J68" s="24"/>
      <c r="K68" s="55">
        <f t="shared" si="1"/>
        <v>0</v>
      </c>
      <c r="M68" s="70"/>
      <c r="N68" s="71"/>
    </row>
    <row r="69" spans="2:14" outlineLevel="1" x14ac:dyDescent="0.25">
      <c r="B69" s="17"/>
      <c r="C69" s="39"/>
      <c r="D69" s="40" t="s">
        <v>80</v>
      </c>
      <c r="E69" s="39"/>
      <c r="F69" s="41"/>
      <c r="G69" s="19"/>
      <c r="H69" s="25"/>
      <c r="I69" s="25"/>
      <c r="J69" s="24"/>
      <c r="K69" s="55">
        <f t="shared" si="1"/>
        <v>0</v>
      </c>
      <c r="M69" s="70"/>
      <c r="N69" s="71"/>
    </row>
    <row r="70" spans="2:14" outlineLevel="1" x14ac:dyDescent="0.25">
      <c r="B70" s="17"/>
      <c r="C70" s="39"/>
      <c r="D70" s="40" t="s">
        <v>81</v>
      </c>
      <c r="E70" s="39"/>
      <c r="F70" s="41"/>
      <c r="G70" s="19"/>
      <c r="H70" s="29"/>
      <c r="I70" s="29"/>
      <c r="J70" s="22"/>
      <c r="K70" s="55">
        <f t="shared" si="1"/>
        <v>0</v>
      </c>
      <c r="M70" s="70"/>
      <c r="N70" s="71"/>
    </row>
    <row r="71" spans="2:14" outlineLevel="2" x14ac:dyDescent="0.25">
      <c r="B71" s="17"/>
      <c r="C71" s="39"/>
      <c r="D71" s="40"/>
      <c r="E71" s="40" t="s">
        <v>82</v>
      </c>
      <c r="F71" s="41"/>
      <c r="G71" s="19"/>
      <c r="H71" s="25"/>
      <c r="I71" s="25"/>
      <c r="J71" s="24"/>
      <c r="K71" s="55">
        <f t="shared" si="1"/>
        <v>0</v>
      </c>
      <c r="M71" s="70"/>
      <c r="N71" s="71"/>
    </row>
    <row r="72" spans="2:14" outlineLevel="2" x14ac:dyDescent="0.25">
      <c r="B72" s="17"/>
      <c r="C72" s="39"/>
      <c r="D72" s="40"/>
      <c r="E72" s="40" t="s">
        <v>83</v>
      </c>
      <c r="F72" s="41"/>
      <c r="G72" s="19"/>
      <c r="H72" s="25"/>
      <c r="I72" s="25"/>
      <c r="J72" s="24"/>
      <c r="K72" s="55">
        <f t="shared" si="1"/>
        <v>0</v>
      </c>
      <c r="M72" s="70"/>
      <c r="N72" s="71"/>
    </row>
    <row r="73" spans="2:14" outlineLevel="2" x14ac:dyDescent="0.25">
      <c r="B73" s="17"/>
      <c r="C73" s="39"/>
      <c r="D73" s="40"/>
      <c r="E73" s="40" t="s">
        <v>84</v>
      </c>
      <c r="F73" s="41"/>
      <c r="G73" s="19"/>
      <c r="H73" s="25"/>
      <c r="I73" s="25"/>
      <c r="J73" s="24"/>
      <c r="K73" s="55">
        <f t="shared" si="1"/>
        <v>0</v>
      </c>
      <c r="M73" s="70"/>
      <c r="N73" s="71"/>
    </row>
    <row r="74" spans="2:14" outlineLevel="1" x14ac:dyDescent="0.25">
      <c r="B74" s="17"/>
      <c r="C74" s="39"/>
      <c r="D74" s="40" t="s">
        <v>85</v>
      </c>
      <c r="E74" s="39"/>
      <c r="F74" s="41"/>
      <c r="G74" s="19"/>
      <c r="H74" s="25"/>
      <c r="I74" s="25"/>
      <c r="J74" s="24"/>
      <c r="K74" s="55">
        <f t="shared" si="1"/>
        <v>0</v>
      </c>
      <c r="M74" s="70"/>
      <c r="N74" s="71"/>
    </row>
    <row r="75" spans="2:14" outlineLevel="1" x14ac:dyDescent="0.25">
      <c r="B75" s="17"/>
      <c r="C75" s="39"/>
      <c r="D75" s="40" t="s">
        <v>86</v>
      </c>
      <c r="E75" s="39"/>
      <c r="F75" s="41"/>
      <c r="G75" s="19"/>
      <c r="H75" s="25"/>
      <c r="I75" s="25"/>
      <c r="J75" s="24"/>
      <c r="K75" s="55">
        <f t="shared" si="1"/>
        <v>0</v>
      </c>
      <c r="M75" s="70"/>
      <c r="N75" s="71"/>
    </row>
    <row r="76" spans="2:14" x14ac:dyDescent="0.25">
      <c r="B76" s="17"/>
      <c r="C76" s="39" t="s">
        <v>87</v>
      </c>
      <c r="D76" s="40"/>
      <c r="E76" s="39"/>
      <c r="F76" s="41"/>
      <c r="G76" s="19"/>
      <c r="H76" s="29"/>
      <c r="I76" s="29"/>
      <c r="J76" s="22"/>
      <c r="K76" s="55">
        <f>IFERROR(SUM(K77:K83),"")</f>
        <v>0</v>
      </c>
      <c r="M76" s="70"/>
      <c r="N76" s="71"/>
    </row>
    <row r="77" spans="2:14" outlineLevel="1" x14ac:dyDescent="0.25">
      <c r="B77" s="17"/>
      <c r="C77" s="39"/>
      <c r="D77" s="40" t="s">
        <v>88</v>
      </c>
      <c r="E77" s="39"/>
      <c r="F77" s="41"/>
      <c r="G77" s="19"/>
      <c r="H77" s="26"/>
      <c r="I77" s="25"/>
      <c r="J77" s="24"/>
      <c r="K77" s="55">
        <f t="shared" ref="K77:K83" si="2">IFERROR(H77*J77,"")</f>
        <v>0</v>
      </c>
      <c r="M77" s="70"/>
      <c r="N77" s="71"/>
    </row>
    <row r="78" spans="2:14" outlineLevel="1" x14ac:dyDescent="0.25">
      <c r="B78" s="17"/>
      <c r="C78" s="39"/>
      <c r="D78" s="40" t="s">
        <v>89</v>
      </c>
      <c r="E78" s="39"/>
      <c r="F78" s="41"/>
      <c r="G78" s="19"/>
      <c r="H78" s="25"/>
      <c r="I78" s="25"/>
      <c r="J78" s="24"/>
      <c r="K78" s="55">
        <f t="shared" si="2"/>
        <v>0</v>
      </c>
      <c r="M78" s="70"/>
      <c r="N78" s="71"/>
    </row>
    <row r="79" spans="2:14" outlineLevel="1" x14ac:dyDescent="0.25">
      <c r="B79" s="17"/>
      <c r="C79" s="39"/>
      <c r="D79" s="40" t="s">
        <v>90</v>
      </c>
      <c r="E79" s="39"/>
      <c r="F79" s="41"/>
      <c r="G79" s="19"/>
      <c r="H79" s="25"/>
      <c r="I79" s="25"/>
      <c r="J79" s="24"/>
      <c r="K79" s="55">
        <f t="shared" si="2"/>
        <v>0</v>
      </c>
      <c r="M79" s="70"/>
      <c r="N79" s="71"/>
    </row>
    <row r="80" spans="2:14" outlineLevel="1" x14ac:dyDescent="0.25">
      <c r="B80" s="17"/>
      <c r="C80" s="39"/>
      <c r="D80" s="40" t="s">
        <v>91</v>
      </c>
      <c r="E80" s="39"/>
      <c r="F80" s="41"/>
      <c r="G80" s="19"/>
      <c r="H80" s="25"/>
      <c r="I80" s="25"/>
      <c r="J80" s="24"/>
      <c r="K80" s="55">
        <f t="shared" si="2"/>
        <v>0</v>
      </c>
      <c r="M80" s="70"/>
      <c r="N80" s="71"/>
    </row>
    <row r="81" spans="2:14" outlineLevel="1" x14ac:dyDescent="0.25">
      <c r="B81" s="17"/>
      <c r="C81" s="39"/>
      <c r="D81" s="40" t="s">
        <v>92</v>
      </c>
      <c r="E81" s="39"/>
      <c r="F81" s="41"/>
      <c r="G81" s="19"/>
      <c r="H81" s="25"/>
      <c r="I81" s="25"/>
      <c r="J81" s="24"/>
      <c r="K81" s="55">
        <f t="shared" si="2"/>
        <v>0</v>
      </c>
      <c r="M81" s="70"/>
      <c r="N81" s="71"/>
    </row>
    <row r="82" spans="2:14" outlineLevel="1" x14ac:dyDescent="0.25">
      <c r="B82" s="17"/>
      <c r="C82" s="39"/>
      <c r="D82" s="40" t="s">
        <v>93</v>
      </c>
      <c r="E82" s="39"/>
      <c r="F82" s="41"/>
      <c r="G82" s="19"/>
      <c r="H82" s="25"/>
      <c r="I82" s="25"/>
      <c r="J82" s="24"/>
      <c r="K82" s="55">
        <f t="shared" si="2"/>
        <v>0</v>
      </c>
      <c r="M82" s="70"/>
      <c r="N82" s="71"/>
    </row>
    <row r="83" spans="2:14" outlineLevel="1" x14ac:dyDescent="0.25">
      <c r="B83" s="17"/>
      <c r="C83" s="39"/>
      <c r="D83" s="40" t="s">
        <v>94</v>
      </c>
      <c r="E83" s="39"/>
      <c r="F83" s="41"/>
      <c r="G83" s="19"/>
      <c r="H83" s="25"/>
      <c r="I83" s="25"/>
      <c r="J83" s="24"/>
      <c r="K83" s="55">
        <f t="shared" si="2"/>
        <v>0</v>
      </c>
      <c r="M83" s="70"/>
      <c r="N83" s="71"/>
    </row>
    <row r="84" spans="2:14" x14ac:dyDescent="0.25">
      <c r="B84" s="17"/>
      <c r="C84" s="39" t="s">
        <v>95</v>
      </c>
      <c r="D84" s="40"/>
      <c r="E84" s="39"/>
      <c r="F84" s="41"/>
      <c r="G84" s="19"/>
      <c r="H84" s="29"/>
      <c r="I84" s="29"/>
      <c r="J84" s="22"/>
      <c r="K84" s="55">
        <f>IFERROR(SUM(K85:K88),"")</f>
        <v>0</v>
      </c>
      <c r="M84" s="70"/>
      <c r="N84" s="71"/>
    </row>
    <row r="85" spans="2:14" outlineLevel="1" x14ac:dyDescent="0.25">
      <c r="B85" s="17"/>
      <c r="C85" s="39"/>
      <c r="D85" s="40" t="s">
        <v>96</v>
      </c>
      <c r="E85" s="39"/>
      <c r="F85" s="41"/>
      <c r="G85" s="19"/>
      <c r="H85" s="25"/>
      <c r="I85" s="25"/>
      <c r="J85" s="24"/>
      <c r="K85" s="55">
        <f t="shared" ref="K85:K88" si="3">IFERROR(H85*J85,"")</f>
        <v>0</v>
      </c>
      <c r="M85" s="70"/>
      <c r="N85" s="71"/>
    </row>
    <row r="86" spans="2:14" outlineLevel="1" x14ac:dyDescent="0.25">
      <c r="B86" s="17"/>
      <c r="C86" s="39"/>
      <c r="D86" s="40" t="s">
        <v>97</v>
      </c>
      <c r="E86" s="39"/>
      <c r="F86" s="41"/>
      <c r="G86" s="19"/>
      <c r="H86" s="25"/>
      <c r="I86" s="25"/>
      <c r="J86" s="24"/>
      <c r="K86" s="55">
        <f t="shared" si="3"/>
        <v>0</v>
      </c>
      <c r="M86" s="70"/>
      <c r="N86" s="71"/>
    </row>
    <row r="87" spans="2:14" outlineLevel="1" x14ac:dyDescent="0.25">
      <c r="B87" s="17"/>
      <c r="C87" s="39"/>
      <c r="D87" s="40" t="s">
        <v>98</v>
      </c>
      <c r="E87" s="39"/>
      <c r="F87" s="41"/>
      <c r="G87" s="19"/>
      <c r="H87" s="25"/>
      <c r="I87" s="25"/>
      <c r="J87" s="24"/>
      <c r="K87" s="55">
        <f t="shared" si="3"/>
        <v>0</v>
      </c>
      <c r="M87" s="70"/>
      <c r="N87" s="71"/>
    </row>
    <row r="88" spans="2:14" outlineLevel="1" x14ac:dyDescent="0.25">
      <c r="B88" s="17"/>
      <c r="C88" s="39"/>
      <c r="D88" s="40" t="s">
        <v>99</v>
      </c>
      <c r="E88" s="39"/>
      <c r="F88" s="41"/>
      <c r="G88" s="19"/>
      <c r="H88" s="25"/>
      <c r="I88" s="25"/>
      <c r="J88" s="24"/>
      <c r="K88" s="55">
        <f t="shared" si="3"/>
        <v>0</v>
      </c>
      <c r="M88" s="70"/>
      <c r="N88" s="71"/>
    </row>
    <row r="89" spans="2:14" x14ac:dyDescent="0.25">
      <c r="B89" s="17"/>
      <c r="C89" s="39" t="s">
        <v>100</v>
      </c>
      <c r="D89" s="40"/>
      <c r="E89" s="39"/>
      <c r="F89" s="41"/>
      <c r="G89" s="19"/>
      <c r="H89" s="29"/>
      <c r="I89" s="29"/>
      <c r="J89" s="22"/>
      <c r="K89" s="55">
        <f>IFERROR(SUM(K90:K98),"")</f>
        <v>34395</v>
      </c>
      <c r="M89" s="70"/>
      <c r="N89" s="71"/>
    </row>
    <row r="90" spans="2:14" outlineLevel="1" x14ac:dyDescent="0.25">
      <c r="B90" s="17"/>
      <c r="C90" s="39"/>
      <c r="D90" s="40" t="s">
        <v>101</v>
      </c>
      <c r="E90" s="39"/>
      <c r="F90" s="41"/>
      <c r="G90" s="19"/>
      <c r="H90" s="25"/>
      <c r="I90" s="25"/>
      <c r="J90" s="24"/>
      <c r="K90" s="55">
        <f t="shared" ref="K90:K92" si="4">IFERROR(H90*J90,"")</f>
        <v>0</v>
      </c>
      <c r="M90" s="70"/>
      <c r="N90" s="71"/>
    </row>
    <row r="91" spans="2:14" outlineLevel="1" x14ac:dyDescent="0.25">
      <c r="B91" s="17"/>
      <c r="C91" s="39"/>
      <c r="D91" s="40" t="s">
        <v>102</v>
      </c>
      <c r="E91" s="39"/>
      <c r="F91" s="41"/>
      <c r="G91" s="19"/>
      <c r="H91" s="25"/>
      <c r="I91" s="25"/>
      <c r="J91" s="24"/>
      <c r="K91" s="55">
        <f t="shared" si="4"/>
        <v>0</v>
      </c>
      <c r="M91" s="70"/>
      <c r="N91" s="71"/>
    </row>
    <row r="92" spans="2:14" outlineLevel="1" x14ac:dyDescent="0.25">
      <c r="B92" s="17"/>
      <c r="C92" s="39"/>
      <c r="D92" s="40" t="s">
        <v>103</v>
      </c>
      <c r="E92" s="39"/>
      <c r="F92" s="41"/>
      <c r="G92" s="19"/>
      <c r="H92" s="29"/>
      <c r="I92" s="29"/>
      <c r="J92" s="22"/>
      <c r="K92" s="55">
        <f t="shared" si="4"/>
        <v>0</v>
      </c>
      <c r="M92" s="70"/>
      <c r="N92" s="71"/>
    </row>
    <row r="93" spans="2:14" outlineLevel="2" x14ac:dyDescent="0.25">
      <c r="B93" s="17"/>
      <c r="C93" s="39"/>
      <c r="D93" s="40"/>
      <c r="E93" s="39" t="s">
        <v>104</v>
      </c>
      <c r="F93" s="41"/>
      <c r="G93" s="19"/>
      <c r="H93" s="25"/>
      <c r="I93" s="25"/>
      <c r="J93" s="24"/>
      <c r="K93" s="55">
        <f t="shared" ref="K93:K94" si="5">H93*J93</f>
        <v>0</v>
      </c>
      <c r="M93" s="70"/>
      <c r="N93" s="71"/>
    </row>
    <row r="94" spans="2:14" outlineLevel="2" x14ac:dyDescent="0.25">
      <c r="B94" s="17"/>
      <c r="C94" s="39"/>
      <c r="D94" s="40"/>
      <c r="E94" s="39" t="s">
        <v>105</v>
      </c>
      <c r="F94" s="41"/>
      <c r="G94" s="19"/>
      <c r="H94" s="25"/>
      <c r="I94" s="25"/>
      <c r="J94" s="24"/>
      <c r="K94" s="55">
        <f t="shared" si="5"/>
        <v>0</v>
      </c>
      <c r="M94" s="70"/>
      <c r="N94" s="71"/>
    </row>
    <row r="95" spans="2:14" outlineLevel="1" x14ac:dyDescent="0.25">
      <c r="B95" s="17"/>
      <c r="C95" s="39"/>
      <c r="D95" s="40" t="s">
        <v>106</v>
      </c>
      <c r="E95" s="39"/>
      <c r="F95" s="41"/>
      <c r="G95" s="19"/>
      <c r="H95" s="25"/>
      <c r="I95" s="25"/>
      <c r="J95" s="24"/>
      <c r="K95" s="55">
        <f t="shared" ref="K95:K98" si="6">IFERROR(H95*J95,"")</f>
        <v>0</v>
      </c>
      <c r="M95" s="70"/>
      <c r="N95" s="71"/>
    </row>
    <row r="96" spans="2:14" outlineLevel="1" x14ac:dyDescent="0.25">
      <c r="B96" s="17"/>
      <c r="C96" s="39"/>
      <c r="D96" s="40" t="s">
        <v>107</v>
      </c>
      <c r="E96" s="39"/>
      <c r="F96" s="41"/>
      <c r="G96" s="19"/>
      <c r="H96" s="25"/>
      <c r="I96" s="25"/>
      <c r="J96" s="24"/>
      <c r="K96" s="55">
        <f t="shared" si="6"/>
        <v>0</v>
      </c>
      <c r="M96" s="70"/>
      <c r="N96" s="71"/>
    </row>
    <row r="97" spans="2:14" outlineLevel="1" x14ac:dyDescent="0.25">
      <c r="B97" s="17"/>
      <c r="C97" s="39"/>
      <c r="D97" s="40" t="s">
        <v>108</v>
      </c>
      <c r="E97" s="39"/>
      <c r="F97" s="41"/>
      <c r="G97" s="19"/>
      <c r="H97" s="25"/>
      <c r="I97" s="25"/>
      <c r="J97" s="24"/>
      <c r="K97" s="55">
        <f t="shared" si="6"/>
        <v>0</v>
      </c>
      <c r="M97" s="70"/>
      <c r="N97" s="71"/>
    </row>
    <row r="98" spans="2:14" outlineLevel="1" x14ac:dyDescent="0.25">
      <c r="B98" s="17"/>
      <c r="C98" s="39"/>
      <c r="D98" s="40" t="s">
        <v>109</v>
      </c>
      <c r="E98" s="39"/>
      <c r="F98" s="41"/>
      <c r="G98" s="19"/>
      <c r="H98" s="25">
        <v>1</v>
      </c>
      <c r="I98" s="25" t="s">
        <v>242</v>
      </c>
      <c r="J98" s="24">
        <v>34395</v>
      </c>
      <c r="K98" s="55">
        <f t="shared" si="6"/>
        <v>34395</v>
      </c>
      <c r="M98" s="70" t="s">
        <v>244</v>
      </c>
      <c r="N98" s="71"/>
    </row>
    <row r="99" spans="2:14" x14ac:dyDescent="0.25">
      <c r="B99" s="17"/>
      <c r="C99" s="39" t="s">
        <v>110</v>
      </c>
      <c r="D99" s="40"/>
      <c r="E99" s="39"/>
      <c r="F99" s="41"/>
      <c r="G99" s="19"/>
      <c r="H99" s="29"/>
      <c r="I99" s="29"/>
      <c r="J99" s="22"/>
      <c r="K99" s="55">
        <f>IFERROR(SUM(K100:K106),"")</f>
        <v>23100</v>
      </c>
      <c r="M99" s="70"/>
      <c r="N99" s="71"/>
    </row>
    <row r="100" spans="2:14" outlineLevel="1" x14ac:dyDescent="0.25">
      <c r="B100" s="17"/>
      <c r="C100" s="39"/>
      <c r="D100" s="40" t="s">
        <v>111</v>
      </c>
      <c r="E100" s="39"/>
      <c r="F100" s="41"/>
      <c r="G100" s="19"/>
      <c r="H100" s="26"/>
      <c r="I100" s="25"/>
      <c r="J100" s="24"/>
      <c r="K100" s="55">
        <f t="shared" ref="K100:K101" si="7">IFERROR(H100*J100,"")</f>
        <v>0</v>
      </c>
      <c r="M100" s="70"/>
      <c r="N100" s="71"/>
    </row>
    <row r="101" spans="2:14" outlineLevel="1" x14ac:dyDescent="0.25">
      <c r="B101" s="17"/>
      <c r="C101" s="39"/>
      <c r="D101" s="40" t="s">
        <v>112</v>
      </c>
      <c r="E101" s="39"/>
      <c r="F101" s="41"/>
      <c r="G101" s="19"/>
      <c r="H101" s="29"/>
      <c r="I101" s="29"/>
      <c r="J101" s="22"/>
      <c r="K101" s="55">
        <f t="shared" si="7"/>
        <v>0</v>
      </c>
      <c r="M101" s="70"/>
      <c r="N101" s="71"/>
    </row>
    <row r="102" spans="2:14" outlineLevel="2" x14ac:dyDescent="0.25">
      <c r="B102" s="17"/>
      <c r="C102" s="39"/>
      <c r="D102" s="40"/>
      <c r="E102" s="39" t="s">
        <v>113</v>
      </c>
      <c r="F102" s="41"/>
      <c r="G102" s="19"/>
      <c r="H102" s="26"/>
      <c r="I102" s="25"/>
      <c r="J102" s="24"/>
      <c r="K102" s="55">
        <v>0</v>
      </c>
      <c r="M102" s="70"/>
      <c r="N102" s="71"/>
    </row>
    <row r="103" spans="2:14" outlineLevel="2" x14ac:dyDescent="0.25">
      <c r="B103" s="17"/>
      <c r="C103" s="39"/>
      <c r="D103" s="40"/>
      <c r="E103" s="39" t="s">
        <v>114</v>
      </c>
      <c r="F103" s="41"/>
      <c r="G103" s="19"/>
      <c r="H103" s="26"/>
      <c r="I103" s="25"/>
      <c r="J103" s="24"/>
      <c r="K103" s="55">
        <v>0</v>
      </c>
      <c r="M103" s="70"/>
      <c r="N103" s="71"/>
    </row>
    <row r="104" spans="2:14" outlineLevel="2" x14ac:dyDescent="0.25">
      <c r="B104" s="17"/>
      <c r="C104" s="39"/>
      <c r="D104" s="40"/>
      <c r="E104" s="39" t="s">
        <v>115</v>
      </c>
      <c r="F104" s="41"/>
      <c r="G104" s="19"/>
      <c r="H104" s="25"/>
      <c r="I104" s="25"/>
      <c r="J104" s="24"/>
      <c r="K104" s="55">
        <v>0</v>
      </c>
      <c r="M104" s="70"/>
      <c r="N104" s="71"/>
    </row>
    <row r="105" spans="2:14" outlineLevel="2" x14ac:dyDescent="0.25">
      <c r="B105" s="17"/>
      <c r="C105" s="39"/>
      <c r="D105" s="40"/>
      <c r="E105" s="39" t="s">
        <v>116</v>
      </c>
      <c r="F105" s="41"/>
      <c r="G105" s="19"/>
      <c r="H105" s="25"/>
      <c r="I105" s="25"/>
      <c r="J105" s="24"/>
      <c r="K105" s="55">
        <f t="shared" ref="K105" si="8">H105*J105</f>
        <v>0</v>
      </c>
      <c r="M105" s="70"/>
      <c r="N105" s="71"/>
    </row>
    <row r="106" spans="2:14" outlineLevel="1" x14ac:dyDescent="0.25">
      <c r="B106" s="17"/>
      <c r="C106" s="39"/>
      <c r="D106" s="40" t="s">
        <v>117</v>
      </c>
      <c r="E106" s="39"/>
      <c r="F106" s="41"/>
      <c r="G106" s="19"/>
      <c r="H106" s="26">
        <v>1</v>
      </c>
      <c r="I106" s="25" t="s">
        <v>242</v>
      </c>
      <c r="J106" s="24">
        <v>23100</v>
      </c>
      <c r="K106" s="55">
        <f t="shared" ref="K106" si="9">IFERROR(H106*J106,"")</f>
        <v>23100</v>
      </c>
      <c r="M106" s="70" t="s">
        <v>245</v>
      </c>
      <c r="N106" s="71"/>
    </row>
    <row r="107" spans="2:14" x14ac:dyDescent="0.25">
      <c r="B107" s="17"/>
      <c r="C107" s="39" t="s">
        <v>118</v>
      </c>
      <c r="D107" s="40"/>
      <c r="E107" s="39"/>
      <c r="F107" s="41"/>
      <c r="G107" s="19"/>
      <c r="H107" s="29"/>
      <c r="I107" s="29"/>
      <c r="J107" s="22"/>
      <c r="K107" s="55">
        <f>IFERROR(SUM(K108:K113),"")</f>
        <v>17403</v>
      </c>
      <c r="M107" s="70"/>
      <c r="N107" s="71"/>
    </row>
    <row r="108" spans="2:14" outlineLevel="1" x14ac:dyDescent="0.25">
      <c r="B108" s="17"/>
      <c r="C108" s="39"/>
      <c r="D108" s="40" t="s">
        <v>119</v>
      </c>
      <c r="E108" s="39"/>
      <c r="F108" s="41"/>
      <c r="G108" s="19"/>
      <c r="H108" s="25">
        <v>1</v>
      </c>
      <c r="I108" s="25" t="s">
        <v>242</v>
      </c>
      <c r="J108" s="24">
        <v>17403</v>
      </c>
      <c r="K108" s="55">
        <f t="shared" ref="K108:K113" si="10">IFERROR(H108*J108,"")</f>
        <v>17403</v>
      </c>
      <c r="M108" s="70" t="s">
        <v>246</v>
      </c>
      <c r="N108" s="71"/>
    </row>
    <row r="109" spans="2:14" outlineLevel="1" x14ac:dyDescent="0.25">
      <c r="B109" s="17"/>
      <c r="C109" s="39"/>
      <c r="D109" s="40" t="s">
        <v>120</v>
      </c>
      <c r="E109" s="39"/>
      <c r="F109" s="41"/>
      <c r="G109" s="19"/>
      <c r="H109" s="25"/>
      <c r="I109" s="25"/>
      <c r="J109" s="24"/>
      <c r="K109" s="55">
        <f t="shared" si="10"/>
        <v>0</v>
      </c>
      <c r="M109" s="70"/>
      <c r="N109" s="71"/>
    </row>
    <row r="110" spans="2:14" outlineLevel="1" x14ac:dyDescent="0.25">
      <c r="B110" s="17"/>
      <c r="C110" s="39"/>
      <c r="D110" s="40" t="s">
        <v>121</v>
      </c>
      <c r="E110" s="39"/>
      <c r="F110" s="41"/>
      <c r="G110" s="19"/>
      <c r="H110" s="25"/>
      <c r="I110" s="25"/>
      <c r="J110" s="24"/>
      <c r="K110" s="55">
        <f t="shared" si="10"/>
        <v>0</v>
      </c>
      <c r="M110" s="70"/>
      <c r="N110" s="71"/>
    </row>
    <row r="111" spans="2:14" outlineLevel="1" x14ac:dyDescent="0.25">
      <c r="B111" s="17"/>
      <c r="C111" s="39"/>
      <c r="D111" s="40" t="s">
        <v>122</v>
      </c>
      <c r="E111" s="39"/>
      <c r="F111" s="41"/>
      <c r="G111" s="19"/>
      <c r="H111" s="25"/>
      <c r="I111" s="25"/>
      <c r="J111" s="24"/>
      <c r="K111" s="55">
        <f t="shared" si="10"/>
        <v>0</v>
      </c>
      <c r="M111" s="70"/>
      <c r="N111" s="71"/>
    </row>
    <row r="112" spans="2:14" outlineLevel="1" x14ac:dyDescent="0.25">
      <c r="B112" s="17"/>
      <c r="C112" s="39"/>
      <c r="D112" s="40" t="s">
        <v>123</v>
      </c>
      <c r="E112" s="39"/>
      <c r="F112" s="41"/>
      <c r="G112" s="19"/>
      <c r="H112" s="25"/>
      <c r="I112" s="25"/>
      <c r="J112" s="24"/>
      <c r="K112" s="55">
        <f t="shared" si="10"/>
        <v>0</v>
      </c>
      <c r="M112" s="70"/>
      <c r="N112" s="71"/>
    </row>
    <row r="113" spans="2:14" outlineLevel="1" x14ac:dyDescent="0.25">
      <c r="B113" s="17"/>
      <c r="C113" s="39"/>
      <c r="D113" s="40" t="s">
        <v>124</v>
      </c>
      <c r="E113" s="39"/>
      <c r="F113" s="41"/>
      <c r="G113" s="19"/>
      <c r="H113" s="25"/>
      <c r="I113" s="25"/>
      <c r="J113" s="24"/>
      <c r="K113" s="55">
        <f t="shared" si="10"/>
        <v>0</v>
      </c>
      <c r="M113" s="70"/>
      <c r="N113" s="71"/>
    </row>
    <row r="114" spans="2:14" x14ac:dyDescent="0.25">
      <c r="B114" s="17"/>
      <c r="C114" s="39" t="s">
        <v>125</v>
      </c>
      <c r="D114" s="40"/>
      <c r="E114" s="39"/>
      <c r="F114" s="41"/>
      <c r="G114" s="19"/>
      <c r="H114" s="29"/>
      <c r="I114" s="29"/>
      <c r="J114" s="22"/>
      <c r="K114" s="55">
        <f>IFERROR(SUM(K115:K123),"")</f>
        <v>17685</v>
      </c>
      <c r="M114" s="70"/>
      <c r="N114" s="71"/>
    </row>
    <row r="115" spans="2:14" outlineLevel="1" x14ac:dyDescent="0.25">
      <c r="B115" s="17"/>
      <c r="C115" s="39"/>
      <c r="D115" s="40" t="s">
        <v>126</v>
      </c>
      <c r="E115" s="39"/>
      <c r="F115" s="41"/>
      <c r="G115" s="19"/>
      <c r="H115" s="25">
        <v>1</v>
      </c>
      <c r="I115" s="25" t="s">
        <v>242</v>
      </c>
      <c r="J115" s="24">
        <v>9450</v>
      </c>
      <c r="K115" s="55">
        <f t="shared" ref="K115:K123" si="11">IFERROR(H115*J115,"")</f>
        <v>9450</v>
      </c>
      <c r="M115" s="70"/>
      <c r="N115" s="71"/>
    </row>
    <row r="116" spans="2:14" outlineLevel="1" x14ac:dyDescent="0.25">
      <c r="B116" s="17"/>
      <c r="C116" s="39"/>
      <c r="D116" s="40" t="s">
        <v>127</v>
      </c>
      <c r="E116" s="39"/>
      <c r="F116" s="41"/>
      <c r="G116" s="19"/>
      <c r="H116" s="25"/>
      <c r="I116" s="25"/>
      <c r="J116" s="24"/>
      <c r="K116" s="55">
        <f t="shared" si="11"/>
        <v>0</v>
      </c>
      <c r="M116" s="70"/>
      <c r="N116" s="71"/>
    </row>
    <row r="117" spans="2:14" outlineLevel="1" x14ac:dyDescent="0.25">
      <c r="B117" s="17"/>
      <c r="C117" s="39"/>
      <c r="D117" s="40" t="s">
        <v>128</v>
      </c>
      <c r="E117" s="39"/>
      <c r="F117" s="41"/>
      <c r="G117" s="19"/>
      <c r="H117" s="25"/>
      <c r="I117" s="25"/>
      <c r="J117" s="24"/>
      <c r="K117" s="55">
        <f t="shared" si="11"/>
        <v>0</v>
      </c>
      <c r="M117" s="70"/>
      <c r="N117" s="71"/>
    </row>
    <row r="118" spans="2:14" outlineLevel="1" x14ac:dyDescent="0.25">
      <c r="B118" s="17"/>
      <c r="C118" s="39"/>
      <c r="D118" s="40" t="s">
        <v>129</v>
      </c>
      <c r="E118" s="39"/>
      <c r="F118" s="41"/>
      <c r="G118" s="19"/>
      <c r="H118" s="25">
        <v>1</v>
      </c>
      <c r="I118" s="25" t="s">
        <v>242</v>
      </c>
      <c r="J118" s="24">
        <v>8235</v>
      </c>
      <c r="K118" s="55">
        <f t="shared" si="11"/>
        <v>8235</v>
      </c>
      <c r="M118" s="70"/>
      <c r="N118" s="71"/>
    </row>
    <row r="119" spans="2:14" outlineLevel="1" x14ac:dyDescent="0.25">
      <c r="B119" s="17"/>
      <c r="C119" s="39"/>
      <c r="D119" s="40" t="s">
        <v>130</v>
      </c>
      <c r="E119" s="39"/>
      <c r="F119" s="41"/>
      <c r="G119" s="19"/>
      <c r="H119" s="25"/>
      <c r="I119" s="25"/>
      <c r="J119" s="24"/>
      <c r="K119" s="55">
        <f t="shared" si="11"/>
        <v>0</v>
      </c>
      <c r="M119" s="70"/>
      <c r="N119" s="71"/>
    </row>
    <row r="120" spans="2:14" outlineLevel="1" x14ac:dyDescent="0.25">
      <c r="B120" s="17"/>
      <c r="C120" s="39"/>
      <c r="D120" s="40" t="s">
        <v>131</v>
      </c>
      <c r="E120" s="39"/>
      <c r="F120" s="41"/>
      <c r="G120" s="19"/>
      <c r="H120" s="25"/>
      <c r="I120" s="25"/>
      <c r="J120" s="24"/>
      <c r="K120" s="55">
        <f t="shared" si="11"/>
        <v>0</v>
      </c>
      <c r="M120" s="70"/>
      <c r="N120" s="71"/>
    </row>
    <row r="121" spans="2:14" outlineLevel="1" x14ac:dyDescent="0.25">
      <c r="B121" s="17"/>
      <c r="C121" s="39"/>
      <c r="D121" s="40" t="s">
        <v>132</v>
      </c>
      <c r="E121" s="39"/>
      <c r="F121" s="41"/>
      <c r="G121" s="19"/>
      <c r="H121" s="25"/>
      <c r="I121" s="25"/>
      <c r="J121" s="24"/>
      <c r="K121" s="55">
        <f t="shared" si="11"/>
        <v>0</v>
      </c>
      <c r="M121" s="70"/>
      <c r="N121" s="71"/>
    </row>
    <row r="122" spans="2:14" outlineLevel="1" x14ac:dyDescent="0.25">
      <c r="B122" s="17"/>
      <c r="C122" s="39"/>
      <c r="D122" s="40" t="s">
        <v>133</v>
      </c>
      <c r="E122" s="39"/>
      <c r="F122" s="41"/>
      <c r="G122" s="19"/>
      <c r="H122" s="25"/>
      <c r="I122" s="25"/>
      <c r="J122" s="24"/>
      <c r="K122" s="55">
        <f t="shared" si="11"/>
        <v>0</v>
      </c>
      <c r="M122" s="70"/>
      <c r="N122" s="71"/>
    </row>
    <row r="123" spans="2:14" outlineLevel="1" x14ac:dyDescent="0.25">
      <c r="B123" s="17"/>
      <c r="C123" s="39"/>
      <c r="D123" s="40" t="s">
        <v>134</v>
      </c>
      <c r="E123" s="39"/>
      <c r="F123" s="41"/>
      <c r="G123" s="19"/>
      <c r="H123" s="25"/>
      <c r="I123" s="25"/>
      <c r="J123" s="24"/>
      <c r="K123" s="55">
        <f t="shared" si="11"/>
        <v>0</v>
      </c>
      <c r="M123" s="70"/>
      <c r="N123" s="71"/>
    </row>
    <row r="124" spans="2:14" x14ac:dyDescent="0.25">
      <c r="B124" s="17"/>
      <c r="C124" s="39" t="s">
        <v>135</v>
      </c>
      <c r="D124" s="40"/>
      <c r="E124" s="39"/>
      <c r="F124" s="41"/>
      <c r="G124" s="19"/>
      <c r="H124" s="29"/>
      <c r="I124" s="29"/>
      <c r="J124" s="22"/>
      <c r="K124" s="55">
        <f>IFERROR(SUM(K125:K140),"")</f>
        <v>146150</v>
      </c>
      <c r="M124" s="70"/>
      <c r="N124" s="71"/>
    </row>
    <row r="125" spans="2:14" outlineLevel="1" x14ac:dyDescent="0.25">
      <c r="B125" s="17"/>
      <c r="C125" s="39"/>
      <c r="D125" s="40" t="s">
        <v>136</v>
      </c>
      <c r="E125" s="39"/>
      <c r="F125" s="41"/>
      <c r="G125" s="19"/>
      <c r="H125" s="26">
        <v>1</v>
      </c>
      <c r="I125" s="25" t="s">
        <v>242</v>
      </c>
      <c r="J125" s="24">
        <v>60500</v>
      </c>
      <c r="K125" s="55">
        <f t="shared" ref="K125:K140" si="12">IFERROR(H125*J125,"")</f>
        <v>60500</v>
      </c>
      <c r="M125" s="70"/>
      <c r="N125" s="71"/>
    </row>
    <row r="126" spans="2:14" outlineLevel="1" x14ac:dyDescent="0.25">
      <c r="B126" s="17"/>
      <c r="C126" s="39"/>
      <c r="D126" s="40" t="s">
        <v>137</v>
      </c>
      <c r="E126" s="39"/>
      <c r="F126" s="41"/>
      <c r="G126" s="19" t="s">
        <v>138</v>
      </c>
      <c r="H126" s="26"/>
      <c r="I126" s="25"/>
      <c r="J126" s="24"/>
      <c r="K126" s="55">
        <f t="shared" si="12"/>
        <v>0</v>
      </c>
      <c r="M126" s="70"/>
      <c r="N126" s="71"/>
    </row>
    <row r="127" spans="2:14" outlineLevel="1" x14ac:dyDescent="0.25">
      <c r="B127" s="17"/>
      <c r="C127" s="39"/>
      <c r="D127" s="40" t="s">
        <v>139</v>
      </c>
      <c r="E127" s="39"/>
      <c r="F127" s="41"/>
      <c r="G127" s="19"/>
      <c r="H127" s="26"/>
      <c r="I127" s="25"/>
      <c r="J127" s="24"/>
      <c r="K127" s="55">
        <f t="shared" si="12"/>
        <v>0</v>
      </c>
      <c r="M127" s="70"/>
      <c r="N127" s="71"/>
    </row>
    <row r="128" spans="2:14" outlineLevel="1" x14ac:dyDescent="0.25">
      <c r="B128" s="17"/>
      <c r="C128" s="39"/>
      <c r="D128" s="40" t="s">
        <v>140</v>
      </c>
      <c r="E128" s="39"/>
      <c r="F128" s="41"/>
      <c r="G128" s="19"/>
      <c r="H128" s="26">
        <v>1</v>
      </c>
      <c r="I128" s="25" t="s">
        <v>242</v>
      </c>
      <c r="J128" s="24">
        <v>4000</v>
      </c>
      <c r="K128" s="55">
        <f t="shared" si="12"/>
        <v>4000</v>
      </c>
      <c r="M128" s="70"/>
      <c r="N128" s="71"/>
    </row>
    <row r="129" spans="2:14" outlineLevel="1" x14ac:dyDescent="0.25">
      <c r="B129" s="17"/>
      <c r="C129" s="39"/>
      <c r="D129" s="40" t="s">
        <v>141</v>
      </c>
      <c r="E129" s="39"/>
      <c r="F129" s="41"/>
      <c r="G129" s="19"/>
      <c r="H129" s="26"/>
      <c r="I129" s="25"/>
      <c r="J129" s="24"/>
      <c r="K129" s="55">
        <f t="shared" si="12"/>
        <v>0</v>
      </c>
      <c r="M129" s="70"/>
      <c r="N129" s="71"/>
    </row>
    <row r="130" spans="2:14" outlineLevel="1" x14ac:dyDescent="0.25">
      <c r="B130" s="17"/>
      <c r="C130" s="39"/>
      <c r="D130" s="40" t="s">
        <v>142</v>
      </c>
      <c r="E130" s="39"/>
      <c r="F130" s="41"/>
      <c r="G130" s="19"/>
      <c r="H130" s="26"/>
      <c r="I130" s="25"/>
      <c r="J130" s="24"/>
      <c r="K130" s="55">
        <f t="shared" si="12"/>
        <v>0</v>
      </c>
      <c r="M130" s="70"/>
      <c r="N130" s="71"/>
    </row>
    <row r="131" spans="2:14" outlineLevel="1" x14ac:dyDescent="0.25">
      <c r="B131" s="17"/>
      <c r="C131" s="39"/>
      <c r="D131" s="40" t="s">
        <v>143</v>
      </c>
      <c r="E131" s="39"/>
      <c r="F131" s="41"/>
      <c r="G131" s="19"/>
      <c r="H131" s="26"/>
      <c r="I131" s="25"/>
      <c r="J131" s="24"/>
      <c r="K131" s="55">
        <f t="shared" si="12"/>
        <v>0</v>
      </c>
      <c r="M131" s="70"/>
      <c r="N131" s="71"/>
    </row>
    <row r="132" spans="2:14" outlineLevel="1" x14ac:dyDescent="0.25">
      <c r="B132" s="17"/>
      <c r="C132" s="39"/>
      <c r="D132" s="40" t="s">
        <v>144</v>
      </c>
      <c r="E132" s="39"/>
      <c r="F132" s="41"/>
      <c r="G132" s="19"/>
      <c r="H132" s="26"/>
      <c r="I132" s="25"/>
      <c r="J132" s="24"/>
      <c r="K132" s="55">
        <f t="shared" si="12"/>
        <v>0</v>
      </c>
      <c r="M132" s="70"/>
      <c r="N132" s="71"/>
    </row>
    <row r="133" spans="2:14" outlineLevel="1" x14ac:dyDescent="0.25">
      <c r="B133" s="17"/>
      <c r="C133" s="39"/>
      <c r="D133" s="40" t="s">
        <v>145</v>
      </c>
      <c r="E133" s="39"/>
      <c r="F133" s="41"/>
      <c r="G133" s="19"/>
      <c r="H133" s="26">
        <v>1</v>
      </c>
      <c r="I133" s="25" t="s">
        <v>242</v>
      </c>
      <c r="J133" s="24">
        <v>57300</v>
      </c>
      <c r="K133" s="55">
        <f t="shared" si="12"/>
        <v>57300</v>
      </c>
      <c r="M133" s="70"/>
      <c r="N133" s="71"/>
    </row>
    <row r="134" spans="2:14" outlineLevel="1" x14ac:dyDescent="0.25">
      <c r="B134" s="17"/>
      <c r="C134" s="39"/>
      <c r="D134" s="40" t="s">
        <v>146</v>
      </c>
      <c r="E134" s="40"/>
      <c r="F134" s="42"/>
      <c r="G134" s="19"/>
      <c r="H134" s="26">
        <v>1</v>
      </c>
      <c r="I134" s="25" t="s">
        <v>242</v>
      </c>
      <c r="J134" s="24">
        <v>11300</v>
      </c>
      <c r="K134" s="55">
        <f t="shared" si="12"/>
        <v>11300</v>
      </c>
      <c r="M134" s="70"/>
      <c r="N134" s="71"/>
    </row>
    <row r="135" spans="2:14" outlineLevel="1" x14ac:dyDescent="0.25">
      <c r="B135" s="17"/>
      <c r="C135" s="39"/>
      <c r="D135" s="39" t="s">
        <v>147</v>
      </c>
      <c r="E135" s="39"/>
      <c r="F135" s="42"/>
      <c r="G135" s="19"/>
      <c r="H135" s="26"/>
      <c r="I135" s="25"/>
      <c r="J135" s="24"/>
      <c r="K135" s="55">
        <f t="shared" si="12"/>
        <v>0</v>
      </c>
      <c r="M135" s="70"/>
      <c r="N135" s="71"/>
    </row>
    <row r="136" spans="2:14" outlineLevel="1" x14ac:dyDescent="0.25">
      <c r="B136" s="17"/>
      <c r="C136" s="39"/>
      <c r="D136" s="39" t="s">
        <v>148</v>
      </c>
      <c r="E136" s="39"/>
      <c r="F136" s="42"/>
      <c r="G136" s="19"/>
      <c r="H136" s="26"/>
      <c r="I136" s="25"/>
      <c r="J136" s="24"/>
      <c r="K136" s="55">
        <f t="shared" si="12"/>
        <v>0</v>
      </c>
      <c r="M136" s="70"/>
      <c r="N136" s="71"/>
    </row>
    <row r="137" spans="2:14" outlineLevel="1" x14ac:dyDescent="0.25">
      <c r="B137" s="17"/>
      <c r="C137" s="39"/>
      <c r="D137" s="39" t="s">
        <v>149</v>
      </c>
      <c r="E137" s="39"/>
      <c r="F137" s="42"/>
      <c r="G137" s="19"/>
      <c r="H137" s="26"/>
      <c r="I137" s="25"/>
      <c r="J137" s="24"/>
      <c r="K137" s="55">
        <f t="shared" si="12"/>
        <v>0</v>
      </c>
      <c r="M137" s="70"/>
      <c r="N137" s="71"/>
    </row>
    <row r="138" spans="2:14" outlineLevel="1" x14ac:dyDescent="0.25">
      <c r="B138" s="17"/>
      <c r="C138" s="39"/>
      <c r="D138" s="39" t="s">
        <v>150</v>
      </c>
      <c r="E138" s="39"/>
      <c r="F138" s="42"/>
      <c r="G138" s="19"/>
      <c r="H138" s="26"/>
      <c r="I138" s="25"/>
      <c r="J138" s="24"/>
      <c r="K138" s="55">
        <f t="shared" si="12"/>
        <v>0</v>
      </c>
      <c r="M138" s="70"/>
      <c r="N138" s="71"/>
    </row>
    <row r="139" spans="2:14" outlineLevel="1" x14ac:dyDescent="0.25">
      <c r="B139" s="17"/>
      <c r="C139" s="39"/>
      <c r="D139" s="40" t="s">
        <v>151</v>
      </c>
      <c r="E139" s="39"/>
      <c r="F139" s="41"/>
      <c r="G139" s="19"/>
      <c r="H139" s="26">
        <v>1</v>
      </c>
      <c r="I139" s="25" t="s">
        <v>242</v>
      </c>
      <c r="J139" s="24">
        <v>8550</v>
      </c>
      <c r="K139" s="55">
        <f t="shared" si="12"/>
        <v>8550</v>
      </c>
      <c r="M139" s="70"/>
      <c r="N139" s="71"/>
    </row>
    <row r="140" spans="2:14" outlineLevel="1" x14ac:dyDescent="0.25">
      <c r="B140" s="17"/>
      <c r="C140" s="39"/>
      <c r="D140" s="40" t="s">
        <v>152</v>
      </c>
      <c r="E140" s="39"/>
      <c r="F140" s="41"/>
      <c r="G140" s="19"/>
      <c r="H140" s="26">
        <v>1</v>
      </c>
      <c r="I140" s="25" t="s">
        <v>242</v>
      </c>
      <c r="J140" s="24">
        <v>4500</v>
      </c>
      <c r="K140" s="55">
        <f t="shared" si="12"/>
        <v>4500</v>
      </c>
      <c r="M140" s="70" t="s">
        <v>243</v>
      </c>
      <c r="N140" s="71"/>
    </row>
    <row r="141" spans="2:14" x14ac:dyDescent="0.25">
      <c r="B141" s="17"/>
      <c r="C141" s="39" t="s">
        <v>153</v>
      </c>
      <c r="D141" s="40"/>
      <c r="E141" s="39"/>
      <c r="F141" s="41"/>
      <c r="G141" s="19"/>
      <c r="H141" s="29"/>
      <c r="I141" s="29"/>
      <c r="J141" s="22"/>
      <c r="K141" s="55">
        <f>IFERROR(SUM(K142:K149),"")</f>
        <v>0</v>
      </c>
      <c r="M141" s="70"/>
      <c r="N141" s="71"/>
    </row>
    <row r="142" spans="2:14" outlineLevel="1" x14ac:dyDescent="0.25">
      <c r="B142" s="17"/>
      <c r="C142" s="39"/>
      <c r="D142" s="39" t="s">
        <v>154</v>
      </c>
      <c r="E142" s="39"/>
      <c r="F142" s="41"/>
      <c r="G142" s="19"/>
      <c r="H142" s="25"/>
      <c r="I142" s="25"/>
      <c r="J142" s="24"/>
      <c r="K142" s="55">
        <f t="shared" ref="K142:K149" si="13">IFERROR(H142*J142,"")</f>
        <v>0</v>
      </c>
      <c r="M142" s="70"/>
      <c r="N142" s="71"/>
    </row>
    <row r="143" spans="2:14" outlineLevel="1" x14ac:dyDescent="0.25">
      <c r="B143" s="17"/>
      <c r="C143" s="39"/>
      <c r="D143" s="39" t="s">
        <v>155</v>
      </c>
      <c r="E143" s="39"/>
      <c r="F143" s="41"/>
      <c r="G143" s="19"/>
      <c r="H143" s="25"/>
      <c r="I143" s="25"/>
      <c r="J143" s="24"/>
      <c r="K143" s="55">
        <f t="shared" si="13"/>
        <v>0</v>
      </c>
      <c r="M143" s="70"/>
      <c r="N143" s="71"/>
    </row>
    <row r="144" spans="2:14" outlineLevel="1" x14ac:dyDescent="0.25">
      <c r="B144" s="17"/>
      <c r="C144" s="39"/>
      <c r="D144" s="39" t="s">
        <v>156</v>
      </c>
      <c r="E144" s="39"/>
      <c r="F144" s="41"/>
      <c r="G144" s="19"/>
      <c r="H144" s="25"/>
      <c r="I144" s="25"/>
      <c r="J144" s="24"/>
      <c r="K144" s="55">
        <f t="shared" si="13"/>
        <v>0</v>
      </c>
      <c r="M144" s="70"/>
      <c r="N144" s="71"/>
    </row>
    <row r="145" spans="2:14" outlineLevel="1" x14ac:dyDescent="0.25">
      <c r="B145" s="17"/>
      <c r="C145" s="39"/>
      <c r="D145" s="39" t="s">
        <v>157</v>
      </c>
      <c r="E145" s="39"/>
      <c r="F145" s="41"/>
      <c r="G145" s="19"/>
      <c r="H145" s="25"/>
      <c r="I145" s="25"/>
      <c r="J145" s="24"/>
      <c r="K145" s="55">
        <f t="shared" si="13"/>
        <v>0</v>
      </c>
      <c r="M145" s="70"/>
      <c r="N145" s="71"/>
    </row>
    <row r="146" spans="2:14" outlineLevel="1" x14ac:dyDescent="0.25">
      <c r="B146" s="17"/>
      <c r="C146" s="39"/>
      <c r="D146" s="39" t="s">
        <v>158</v>
      </c>
      <c r="E146" s="39"/>
      <c r="F146" s="41"/>
      <c r="G146" s="19"/>
      <c r="H146" s="25"/>
      <c r="I146" s="25"/>
      <c r="J146" s="24"/>
      <c r="K146" s="55">
        <f t="shared" si="13"/>
        <v>0</v>
      </c>
      <c r="M146" s="70"/>
      <c r="N146" s="71"/>
    </row>
    <row r="147" spans="2:14" outlineLevel="1" x14ac:dyDescent="0.25">
      <c r="B147" s="17"/>
      <c r="C147" s="39"/>
      <c r="D147" s="39" t="s">
        <v>159</v>
      </c>
      <c r="E147" s="39"/>
      <c r="F147" s="41"/>
      <c r="G147" s="19"/>
      <c r="H147" s="25"/>
      <c r="I147" s="25"/>
      <c r="J147" s="24"/>
      <c r="K147" s="55">
        <f t="shared" si="13"/>
        <v>0</v>
      </c>
      <c r="M147" s="70"/>
      <c r="N147" s="71"/>
    </row>
    <row r="148" spans="2:14" outlineLevel="1" x14ac:dyDescent="0.25">
      <c r="B148" s="17"/>
      <c r="C148" s="39"/>
      <c r="D148" s="39" t="s">
        <v>160</v>
      </c>
      <c r="E148" s="39"/>
      <c r="F148" s="41"/>
      <c r="G148" s="19"/>
      <c r="H148" s="25"/>
      <c r="I148" s="25"/>
      <c r="J148" s="24"/>
      <c r="K148" s="55">
        <f t="shared" si="13"/>
        <v>0</v>
      </c>
      <c r="M148" s="70"/>
      <c r="N148" s="71"/>
    </row>
    <row r="149" spans="2:14" outlineLevel="1" x14ac:dyDescent="0.25">
      <c r="B149" s="17"/>
      <c r="C149" s="39"/>
      <c r="D149" s="39" t="s">
        <v>152</v>
      </c>
      <c r="E149" s="39"/>
      <c r="F149" s="41"/>
      <c r="G149" s="19"/>
      <c r="H149" s="25"/>
      <c r="I149" s="25"/>
      <c r="J149" s="24"/>
      <c r="K149" s="55">
        <f t="shared" si="13"/>
        <v>0</v>
      </c>
      <c r="M149" s="70"/>
      <c r="N149" s="71"/>
    </row>
    <row r="150" spans="2:14" x14ac:dyDescent="0.25">
      <c r="B150" s="17"/>
      <c r="C150" s="39" t="s">
        <v>161</v>
      </c>
      <c r="D150" s="40"/>
      <c r="E150" s="39"/>
      <c r="F150" s="41"/>
      <c r="G150" s="19"/>
      <c r="H150" s="29"/>
      <c r="I150" s="29"/>
      <c r="J150" s="22"/>
      <c r="K150" s="55">
        <f>IFERROR(SUM(K151:K153),"")</f>
        <v>12213</v>
      </c>
      <c r="M150" s="70"/>
      <c r="N150" s="71"/>
    </row>
    <row r="151" spans="2:14" outlineLevel="1" x14ac:dyDescent="0.25">
      <c r="B151" s="17"/>
      <c r="C151" s="39"/>
      <c r="D151" s="40" t="s">
        <v>162</v>
      </c>
      <c r="E151" s="39"/>
      <c r="F151" s="41"/>
      <c r="G151" s="19"/>
      <c r="H151" s="25">
        <v>1</v>
      </c>
      <c r="I151" s="25" t="s">
        <v>242</v>
      </c>
      <c r="J151" s="24">
        <v>2656</v>
      </c>
      <c r="K151" s="55">
        <f t="shared" ref="K151:K153" si="14">IFERROR(H151*J151,"")</f>
        <v>2656</v>
      </c>
      <c r="M151" s="70"/>
      <c r="N151" s="71"/>
    </row>
    <row r="152" spans="2:14" outlineLevel="1" x14ac:dyDescent="0.25">
      <c r="B152" s="17"/>
      <c r="C152" s="39"/>
      <c r="D152" s="40" t="s">
        <v>163</v>
      </c>
      <c r="E152" s="39"/>
      <c r="F152" s="41"/>
      <c r="G152" s="19"/>
      <c r="H152" s="25">
        <v>1</v>
      </c>
      <c r="I152" s="25" t="s">
        <v>242</v>
      </c>
      <c r="J152" s="24">
        <v>2942</v>
      </c>
      <c r="K152" s="55">
        <f t="shared" si="14"/>
        <v>2942</v>
      </c>
      <c r="M152" s="70"/>
      <c r="N152" s="71"/>
    </row>
    <row r="153" spans="2:14" outlineLevel="1" x14ac:dyDescent="0.25">
      <c r="B153" s="17"/>
      <c r="C153" s="39"/>
      <c r="D153" s="40" t="s">
        <v>164</v>
      </c>
      <c r="E153" s="39"/>
      <c r="F153" s="41"/>
      <c r="G153" s="19"/>
      <c r="H153" s="25">
        <v>1</v>
      </c>
      <c r="I153" s="25" t="s">
        <v>242</v>
      </c>
      <c r="J153" s="24">
        <v>6615</v>
      </c>
      <c r="K153" s="55">
        <f t="shared" si="14"/>
        <v>6615</v>
      </c>
      <c r="M153" s="70" t="s">
        <v>250</v>
      </c>
      <c r="N153" s="71"/>
    </row>
    <row r="154" spans="2:14" x14ac:dyDescent="0.25">
      <c r="B154" s="17"/>
      <c r="C154" s="39" t="s">
        <v>165</v>
      </c>
      <c r="D154" s="40"/>
      <c r="E154" s="39"/>
      <c r="F154" s="41"/>
      <c r="G154" s="19"/>
      <c r="H154" s="29"/>
      <c r="I154" s="29"/>
      <c r="J154" s="22"/>
      <c r="K154" s="55">
        <f>IFERROR(SUM(K155),"")</f>
        <v>270</v>
      </c>
      <c r="M154" s="70"/>
      <c r="N154" s="71"/>
    </row>
    <row r="155" spans="2:14" outlineLevel="1" x14ac:dyDescent="0.25">
      <c r="B155" s="17"/>
      <c r="C155" s="39"/>
      <c r="D155" s="40" t="s">
        <v>166</v>
      </c>
      <c r="E155" s="39"/>
      <c r="F155" s="41"/>
      <c r="G155" s="19"/>
      <c r="H155" s="25">
        <v>1</v>
      </c>
      <c r="I155" s="25" t="s">
        <v>242</v>
      </c>
      <c r="J155" s="24">
        <v>270</v>
      </c>
      <c r="K155" s="55">
        <f t="shared" ref="K155" si="15">IFERROR(H155*J155,"")</f>
        <v>270</v>
      </c>
      <c r="M155" s="70" t="s">
        <v>249</v>
      </c>
      <c r="N155" s="71"/>
    </row>
    <row r="156" spans="2:14" x14ac:dyDescent="0.25">
      <c r="B156" s="17"/>
      <c r="C156" s="39" t="s">
        <v>167</v>
      </c>
      <c r="D156" s="40"/>
      <c r="E156" s="39"/>
      <c r="F156" s="41"/>
      <c r="G156" s="19"/>
      <c r="H156" s="29"/>
      <c r="I156" s="29"/>
      <c r="J156" s="22"/>
      <c r="K156" s="55">
        <f>IFERROR(SUM(K157:K159),"")</f>
        <v>0</v>
      </c>
      <c r="M156" s="70"/>
      <c r="N156" s="71"/>
    </row>
    <row r="157" spans="2:14" outlineLevel="1" x14ac:dyDescent="0.25">
      <c r="B157" s="17"/>
      <c r="C157" s="39"/>
      <c r="D157" s="39" t="s">
        <v>168</v>
      </c>
      <c r="E157" s="39"/>
      <c r="F157" s="41"/>
      <c r="G157" s="19" t="s">
        <v>138</v>
      </c>
      <c r="H157" s="25"/>
      <c r="I157" s="25"/>
      <c r="J157" s="24"/>
      <c r="K157" s="55">
        <f t="shared" ref="K157:K172" si="16">IFERROR(H157*J157,"")</f>
        <v>0</v>
      </c>
      <c r="M157" s="70"/>
      <c r="N157" s="71"/>
    </row>
    <row r="158" spans="2:14" outlineLevel="1" x14ac:dyDescent="0.25">
      <c r="B158" s="17"/>
      <c r="C158" s="39"/>
      <c r="D158" s="39" t="s">
        <v>169</v>
      </c>
      <c r="E158" s="39"/>
      <c r="F158" s="41"/>
      <c r="G158" s="19"/>
      <c r="H158" s="25"/>
      <c r="I158" s="25"/>
      <c r="J158" s="24"/>
      <c r="K158" s="55">
        <f t="shared" si="16"/>
        <v>0</v>
      </c>
      <c r="M158" s="70"/>
      <c r="N158" s="71"/>
    </row>
    <row r="159" spans="2:14" outlineLevel="1" x14ac:dyDescent="0.25">
      <c r="B159" s="17"/>
      <c r="C159" s="39"/>
      <c r="D159" s="39" t="s">
        <v>170</v>
      </c>
      <c r="E159" s="39"/>
      <c r="F159" s="41"/>
      <c r="G159" s="19"/>
      <c r="H159" s="25"/>
      <c r="I159" s="25"/>
      <c r="J159" s="24"/>
      <c r="K159" s="55">
        <f t="shared" si="16"/>
        <v>0</v>
      </c>
      <c r="M159" s="70"/>
      <c r="N159" s="71"/>
    </row>
    <row r="160" spans="2:14" x14ac:dyDescent="0.25">
      <c r="B160" s="17"/>
      <c r="C160" s="39" t="s">
        <v>171</v>
      </c>
      <c r="D160" s="40"/>
      <c r="E160" s="39"/>
      <c r="F160" s="41"/>
      <c r="G160" s="19"/>
      <c r="H160" s="29"/>
      <c r="I160" s="29"/>
      <c r="J160" s="22"/>
      <c r="K160" s="55">
        <f>IFERROR(SUM(K161:K167),"")</f>
        <v>0</v>
      </c>
      <c r="M160" s="70"/>
      <c r="N160" s="71"/>
    </row>
    <row r="161" spans="2:14" outlineLevel="1" x14ac:dyDescent="0.25">
      <c r="B161" s="17"/>
      <c r="C161" s="39"/>
      <c r="D161" s="40" t="s">
        <v>172</v>
      </c>
      <c r="E161" s="39"/>
      <c r="F161" s="41"/>
      <c r="G161" s="19"/>
      <c r="H161" s="29"/>
      <c r="I161" s="29"/>
      <c r="J161" s="22"/>
      <c r="K161" s="55">
        <f t="shared" si="16"/>
        <v>0</v>
      </c>
      <c r="M161" s="70"/>
      <c r="N161" s="71"/>
    </row>
    <row r="162" spans="2:14" outlineLevel="2" x14ac:dyDescent="0.25">
      <c r="B162" s="17"/>
      <c r="C162" s="39"/>
      <c r="D162" s="40"/>
      <c r="E162" s="40" t="s">
        <v>173</v>
      </c>
      <c r="F162" s="41"/>
      <c r="G162" s="19"/>
      <c r="H162" s="25"/>
      <c r="I162" s="25"/>
      <c r="J162" s="24"/>
      <c r="K162" s="55">
        <f t="shared" si="16"/>
        <v>0</v>
      </c>
      <c r="M162" s="70"/>
      <c r="N162" s="71"/>
    </row>
    <row r="163" spans="2:14" outlineLevel="2" x14ac:dyDescent="0.25">
      <c r="B163" s="17"/>
      <c r="C163" s="39"/>
      <c r="D163" s="40"/>
      <c r="E163" s="40" t="s">
        <v>174</v>
      </c>
      <c r="F163" s="41"/>
      <c r="G163" s="19"/>
      <c r="H163" s="25"/>
      <c r="I163" s="25"/>
      <c r="J163" s="24"/>
      <c r="K163" s="55">
        <f t="shared" si="16"/>
        <v>0</v>
      </c>
      <c r="M163" s="70"/>
      <c r="N163" s="71"/>
    </row>
    <row r="164" spans="2:14" outlineLevel="2" x14ac:dyDescent="0.25">
      <c r="B164" s="17"/>
      <c r="C164" s="39"/>
      <c r="D164" s="40"/>
      <c r="E164" s="40" t="s">
        <v>103</v>
      </c>
      <c r="F164" s="41"/>
      <c r="G164" s="19"/>
      <c r="H164" s="25"/>
      <c r="I164" s="25"/>
      <c r="J164" s="24"/>
      <c r="K164" s="55">
        <f t="shared" si="16"/>
        <v>0</v>
      </c>
      <c r="M164" s="70"/>
      <c r="N164" s="71"/>
    </row>
    <row r="165" spans="2:14" outlineLevel="2" x14ac:dyDescent="0.25">
      <c r="B165" s="17"/>
      <c r="C165" s="39"/>
      <c r="D165" s="40"/>
      <c r="E165" s="40" t="s">
        <v>175</v>
      </c>
      <c r="F165" s="41"/>
      <c r="G165" s="19"/>
      <c r="H165" s="25"/>
      <c r="I165" s="25"/>
      <c r="J165" s="24"/>
      <c r="K165" s="55">
        <f t="shared" si="16"/>
        <v>0</v>
      </c>
      <c r="M165" s="70"/>
      <c r="N165" s="71"/>
    </row>
    <row r="166" spans="2:14" outlineLevel="2" x14ac:dyDescent="0.25">
      <c r="B166" s="17"/>
      <c r="C166" s="39"/>
      <c r="D166" s="40"/>
      <c r="E166" s="40" t="s">
        <v>176</v>
      </c>
      <c r="F166" s="41"/>
      <c r="G166" s="19"/>
      <c r="H166" s="25"/>
      <c r="I166" s="25"/>
      <c r="J166" s="24"/>
      <c r="K166" s="55">
        <f t="shared" si="16"/>
        <v>0</v>
      </c>
      <c r="M166" s="70"/>
      <c r="N166" s="71"/>
    </row>
    <row r="167" spans="2:14" outlineLevel="1" x14ac:dyDescent="0.25">
      <c r="B167" s="17"/>
      <c r="C167" s="39"/>
      <c r="D167" s="40" t="s">
        <v>177</v>
      </c>
      <c r="E167" s="39"/>
      <c r="F167" s="41"/>
      <c r="G167" s="19"/>
      <c r="H167" s="29"/>
      <c r="I167" s="29"/>
      <c r="J167" s="22"/>
      <c r="K167" s="55">
        <f t="shared" si="16"/>
        <v>0</v>
      </c>
      <c r="M167" s="70"/>
      <c r="N167" s="71"/>
    </row>
    <row r="168" spans="2:14" outlineLevel="2" x14ac:dyDescent="0.25">
      <c r="B168" s="17"/>
      <c r="C168" s="39"/>
      <c r="D168" s="40"/>
      <c r="E168" s="40" t="s">
        <v>178</v>
      </c>
      <c r="F168" s="41"/>
      <c r="G168" s="19"/>
      <c r="H168" s="25"/>
      <c r="I168" s="25"/>
      <c r="J168" s="24"/>
      <c r="K168" s="55">
        <f t="shared" si="16"/>
        <v>0</v>
      </c>
      <c r="M168" s="70"/>
      <c r="N168" s="71"/>
    </row>
    <row r="169" spans="2:14" outlineLevel="2" x14ac:dyDescent="0.25">
      <c r="B169" s="17"/>
      <c r="C169" s="39"/>
      <c r="D169" s="40"/>
      <c r="E169" s="40" t="s">
        <v>179</v>
      </c>
      <c r="F169" s="41"/>
      <c r="G169" s="19"/>
      <c r="H169" s="25"/>
      <c r="I169" s="25"/>
      <c r="J169" s="24"/>
      <c r="K169" s="55">
        <f t="shared" si="16"/>
        <v>0</v>
      </c>
      <c r="M169" s="70"/>
      <c r="N169" s="71"/>
    </row>
    <row r="170" spans="2:14" outlineLevel="2" x14ac:dyDescent="0.25">
      <c r="B170" s="17"/>
      <c r="C170" s="39"/>
      <c r="D170" s="40"/>
      <c r="E170" s="40" t="s">
        <v>180</v>
      </c>
      <c r="F170" s="41"/>
      <c r="G170" s="19"/>
      <c r="H170" s="25"/>
      <c r="I170" s="25"/>
      <c r="J170" s="24"/>
      <c r="K170" s="55">
        <f t="shared" si="16"/>
        <v>0</v>
      </c>
      <c r="M170" s="70"/>
      <c r="N170" s="71"/>
    </row>
    <row r="171" spans="2:14" outlineLevel="2" x14ac:dyDescent="0.25">
      <c r="B171" s="17"/>
      <c r="C171" s="39"/>
      <c r="D171" s="40"/>
      <c r="E171" s="40" t="s">
        <v>181</v>
      </c>
      <c r="F171" s="41"/>
      <c r="G171" s="19"/>
      <c r="H171" s="25"/>
      <c r="I171" s="25"/>
      <c r="J171" s="24"/>
      <c r="K171" s="55">
        <f t="shared" si="16"/>
        <v>0</v>
      </c>
      <c r="M171" s="70"/>
      <c r="N171" s="71"/>
    </row>
    <row r="172" spans="2:14" outlineLevel="2" x14ac:dyDescent="0.25">
      <c r="B172" s="17"/>
      <c r="C172" s="39"/>
      <c r="D172" s="40"/>
      <c r="E172" s="40" t="s">
        <v>182</v>
      </c>
      <c r="F172" s="41"/>
      <c r="G172" s="19"/>
      <c r="H172" s="25"/>
      <c r="I172" s="25"/>
      <c r="J172" s="24"/>
      <c r="K172" s="55">
        <f t="shared" si="16"/>
        <v>0</v>
      </c>
      <c r="M172" s="70"/>
      <c r="N172" s="71"/>
    </row>
    <row r="173" spans="2:14" x14ac:dyDescent="0.25">
      <c r="B173" s="17"/>
      <c r="C173" s="39" t="s">
        <v>183</v>
      </c>
      <c r="D173" s="40"/>
      <c r="E173" s="39"/>
      <c r="F173" s="41"/>
      <c r="G173" s="19"/>
      <c r="H173" s="29"/>
      <c r="I173" s="29"/>
      <c r="J173" s="22"/>
      <c r="K173" s="55">
        <f>IFERROR(SUM(K174:K177),"")</f>
        <v>0</v>
      </c>
      <c r="M173" s="70"/>
      <c r="N173" s="71"/>
    </row>
    <row r="174" spans="2:14" outlineLevel="1" x14ac:dyDescent="0.25">
      <c r="B174" s="17"/>
      <c r="C174" s="39"/>
      <c r="D174" s="40" t="s">
        <v>184</v>
      </c>
      <c r="E174" s="39"/>
      <c r="F174" s="41"/>
      <c r="G174" s="19"/>
      <c r="H174" s="25"/>
      <c r="I174" s="25"/>
      <c r="J174" s="24"/>
      <c r="K174" s="55">
        <f t="shared" ref="K174:K177" si="17">IFERROR(H174*J174,"")</f>
        <v>0</v>
      </c>
      <c r="M174" s="70"/>
      <c r="N174" s="71"/>
    </row>
    <row r="175" spans="2:14" outlineLevel="1" x14ac:dyDescent="0.25">
      <c r="B175" s="17"/>
      <c r="C175" s="39"/>
      <c r="D175" s="40" t="s">
        <v>185</v>
      </c>
      <c r="E175" s="39"/>
      <c r="F175" s="41"/>
      <c r="G175" s="19"/>
      <c r="H175" s="25"/>
      <c r="I175" s="25"/>
      <c r="J175" s="24"/>
      <c r="K175" s="55">
        <f t="shared" si="17"/>
        <v>0</v>
      </c>
      <c r="M175" s="70"/>
      <c r="N175" s="71"/>
    </row>
    <row r="176" spans="2:14" outlineLevel="1" x14ac:dyDescent="0.25">
      <c r="B176" s="17"/>
      <c r="C176" s="39"/>
      <c r="D176" s="40" t="s">
        <v>186</v>
      </c>
      <c r="E176" s="39"/>
      <c r="F176" s="41"/>
      <c r="G176" s="19"/>
      <c r="H176" s="25"/>
      <c r="I176" s="25"/>
      <c r="J176" s="24"/>
      <c r="K176" s="55">
        <f t="shared" si="17"/>
        <v>0</v>
      </c>
      <c r="M176" s="70"/>
      <c r="N176" s="71"/>
    </row>
    <row r="177" spans="2:14" outlineLevel="1" x14ac:dyDescent="0.25">
      <c r="B177" s="17"/>
      <c r="C177" s="39"/>
      <c r="D177" s="40" t="s">
        <v>187</v>
      </c>
      <c r="E177" s="39"/>
      <c r="F177" s="41"/>
      <c r="G177" s="19"/>
      <c r="H177" s="25"/>
      <c r="I177" s="25"/>
      <c r="J177" s="24"/>
      <c r="K177" s="55">
        <f t="shared" si="17"/>
        <v>0</v>
      </c>
      <c r="M177" s="70"/>
      <c r="N177" s="71"/>
    </row>
    <row r="178" spans="2:14" x14ac:dyDescent="0.25">
      <c r="B178" s="17"/>
      <c r="C178" s="39" t="s">
        <v>188</v>
      </c>
      <c r="D178" s="40"/>
      <c r="E178" s="39"/>
      <c r="F178" s="41"/>
      <c r="G178" s="19"/>
      <c r="H178" s="29"/>
      <c r="I178" s="29"/>
      <c r="J178" s="22"/>
      <c r="K178" s="55">
        <f>IFERROR(SUM(K179:K187),"")</f>
        <v>141600</v>
      </c>
      <c r="M178" s="70"/>
      <c r="N178" s="71"/>
    </row>
    <row r="179" spans="2:14" outlineLevel="1" x14ac:dyDescent="0.25">
      <c r="B179" s="17"/>
      <c r="C179" s="39"/>
      <c r="D179" s="40" t="s">
        <v>189</v>
      </c>
      <c r="E179" s="39"/>
      <c r="F179" s="41"/>
      <c r="G179" s="19"/>
      <c r="H179" s="25">
        <v>1</v>
      </c>
      <c r="I179" s="25" t="s">
        <v>242</v>
      </c>
      <c r="J179" s="24">
        <v>141600</v>
      </c>
      <c r="K179" s="55">
        <f t="shared" ref="K179:K187" si="18">IFERROR(H179*J179,"")</f>
        <v>141600</v>
      </c>
      <c r="M179" s="70"/>
      <c r="N179" s="71"/>
    </row>
    <row r="180" spans="2:14" outlineLevel="1" x14ac:dyDescent="0.25">
      <c r="B180" s="17"/>
      <c r="C180" s="39"/>
      <c r="D180" s="40" t="s">
        <v>190</v>
      </c>
      <c r="E180" s="39"/>
      <c r="F180" s="41"/>
      <c r="G180" s="19"/>
      <c r="H180" s="25"/>
      <c r="I180" s="25"/>
      <c r="J180" s="24"/>
      <c r="K180" s="55">
        <f t="shared" si="18"/>
        <v>0</v>
      </c>
      <c r="M180" s="70"/>
      <c r="N180" s="71"/>
    </row>
    <row r="181" spans="2:14" outlineLevel="1" x14ac:dyDescent="0.25">
      <c r="B181" s="17"/>
      <c r="C181" s="39"/>
      <c r="D181" s="40" t="s">
        <v>191</v>
      </c>
      <c r="E181" s="39"/>
      <c r="F181" s="41"/>
      <c r="G181" s="19"/>
      <c r="H181" s="25"/>
      <c r="I181" s="25"/>
      <c r="J181" s="24"/>
      <c r="K181" s="55">
        <f t="shared" si="18"/>
        <v>0</v>
      </c>
      <c r="M181" s="70"/>
      <c r="N181" s="71"/>
    </row>
    <row r="182" spans="2:14" outlineLevel="1" x14ac:dyDescent="0.25">
      <c r="B182" s="17"/>
      <c r="C182" s="39"/>
      <c r="D182" s="40" t="s">
        <v>192</v>
      </c>
      <c r="E182" s="39"/>
      <c r="F182" s="41"/>
      <c r="G182" s="19"/>
      <c r="H182" s="25"/>
      <c r="I182" s="25"/>
      <c r="J182" s="24"/>
      <c r="K182" s="55">
        <f t="shared" si="18"/>
        <v>0</v>
      </c>
      <c r="M182" s="70"/>
      <c r="N182" s="71"/>
    </row>
    <row r="183" spans="2:14" outlineLevel="1" x14ac:dyDescent="0.25">
      <c r="B183" s="17"/>
      <c r="C183" s="39"/>
      <c r="D183" s="40" t="s">
        <v>193</v>
      </c>
      <c r="E183" s="39"/>
      <c r="F183" s="41"/>
      <c r="G183" s="19"/>
      <c r="H183" s="26"/>
      <c r="I183" s="25"/>
      <c r="J183" s="24"/>
      <c r="K183" s="55">
        <f t="shared" si="18"/>
        <v>0</v>
      </c>
      <c r="M183" s="70"/>
      <c r="N183" s="71"/>
    </row>
    <row r="184" spans="2:14" outlineLevel="1" x14ac:dyDescent="0.25">
      <c r="B184" s="17"/>
      <c r="C184" s="39"/>
      <c r="D184" s="40" t="s">
        <v>194</v>
      </c>
      <c r="E184" s="39"/>
      <c r="F184" s="41"/>
      <c r="G184" s="19"/>
      <c r="H184" s="25"/>
      <c r="I184" s="25"/>
      <c r="J184" s="24"/>
      <c r="K184" s="55">
        <f t="shared" si="18"/>
        <v>0</v>
      </c>
      <c r="M184" s="70"/>
      <c r="N184" s="71"/>
    </row>
    <row r="185" spans="2:14" outlineLevel="1" x14ac:dyDescent="0.25">
      <c r="B185" s="17"/>
      <c r="C185" s="39"/>
      <c r="D185" s="40" t="s">
        <v>195</v>
      </c>
      <c r="E185" s="39"/>
      <c r="F185" s="41"/>
      <c r="G185" s="19"/>
      <c r="H185" s="25"/>
      <c r="I185" s="25"/>
      <c r="J185" s="24"/>
      <c r="K185" s="55">
        <f t="shared" si="18"/>
        <v>0</v>
      </c>
      <c r="M185" s="70"/>
      <c r="N185" s="71"/>
    </row>
    <row r="186" spans="2:14" outlineLevel="1" x14ac:dyDescent="0.25">
      <c r="B186" s="17"/>
      <c r="C186" s="39"/>
      <c r="D186" s="40" t="s">
        <v>196</v>
      </c>
      <c r="E186" s="39"/>
      <c r="F186" s="41"/>
      <c r="G186" s="19"/>
      <c r="H186" s="25"/>
      <c r="I186" s="25"/>
      <c r="J186" s="24"/>
      <c r="K186" s="55">
        <f t="shared" si="18"/>
        <v>0</v>
      </c>
      <c r="M186" s="70"/>
      <c r="N186" s="71"/>
    </row>
    <row r="187" spans="2:14" outlineLevel="1" x14ac:dyDescent="0.25">
      <c r="B187" s="17"/>
      <c r="C187" s="39"/>
      <c r="D187" s="40" t="s">
        <v>197</v>
      </c>
      <c r="E187" s="39"/>
      <c r="F187" s="41"/>
      <c r="G187" s="19"/>
      <c r="H187" s="25"/>
      <c r="I187" s="25"/>
      <c r="J187" s="24"/>
      <c r="K187" s="55">
        <f t="shared" si="18"/>
        <v>0</v>
      </c>
      <c r="M187" s="70"/>
      <c r="N187" s="71"/>
    </row>
    <row r="188" spans="2:14" x14ac:dyDescent="0.25">
      <c r="B188" s="17"/>
      <c r="C188" s="39" t="s">
        <v>198</v>
      </c>
      <c r="D188" s="40"/>
      <c r="E188" s="39"/>
      <c r="F188" s="41"/>
      <c r="G188" s="19"/>
      <c r="H188" s="29"/>
      <c r="I188" s="29"/>
      <c r="J188" s="22"/>
      <c r="K188" s="55">
        <f>IFERROR(SUM(K189:K196),"")</f>
        <v>123500</v>
      </c>
      <c r="M188" s="70"/>
      <c r="N188" s="71"/>
    </row>
    <row r="189" spans="2:14" outlineLevel="1" x14ac:dyDescent="0.25">
      <c r="B189" s="17"/>
      <c r="C189" s="39"/>
      <c r="D189" s="40" t="s">
        <v>199</v>
      </c>
      <c r="E189" s="39"/>
      <c r="F189" s="41"/>
      <c r="G189" s="19"/>
      <c r="H189" s="25">
        <v>1</v>
      </c>
      <c r="I189" s="25" t="s">
        <v>242</v>
      </c>
      <c r="J189" s="24">
        <v>119500</v>
      </c>
      <c r="K189" s="55">
        <f t="shared" ref="K189:K196" si="19">IFERROR(H189*J189,"")</f>
        <v>119500</v>
      </c>
      <c r="M189" s="70"/>
      <c r="N189" s="71"/>
    </row>
    <row r="190" spans="2:14" outlineLevel="1" x14ac:dyDescent="0.25">
      <c r="B190" s="17"/>
      <c r="C190" s="39"/>
      <c r="D190" s="40" t="s">
        <v>200</v>
      </c>
      <c r="E190" s="39"/>
      <c r="F190" s="41"/>
      <c r="G190" s="19"/>
      <c r="H190" s="25"/>
      <c r="I190" s="25"/>
      <c r="J190" s="24"/>
      <c r="K190" s="55">
        <f t="shared" si="19"/>
        <v>0</v>
      </c>
      <c r="M190" s="70"/>
      <c r="N190" s="71"/>
    </row>
    <row r="191" spans="2:14" outlineLevel="1" x14ac:dyDescent="0.25">
      <c r="B191" s="17"/>
      <c r="C191" s="39"/>
      <c r="D191" s="40" t="s">
        <v>201</v>
      </c>
      <c r="E191" s="39"/>
      <c r="F191" s="41"/>
      <c r="G191" s="19"/>
      <c r="H191" s="25"/>
      <c r="I191" s="25"/>
      <c r="J191" s="24"/>
      <c r="K191" s="55">
        <f t="shared" si="19"/>
        <v>0</v>
      </c>
      <c r="M191" s="70"/>
      <c r="N191" s="71"/>
    </row>
    <row r="192" spans="2:14" outlineLevel="1" x14ac:dyDescent="0.25">
      <c r="B192" s="17"/>
      <c r="C192" s="39"/>
      <c r="D192" s="40" t="s">
        <v>202</v>
      </c>
      <c r="E192" s="39"/>
      <c r="F192" s="41"/>
      <c r="G192" s="19"/>
      <c r="H192" s="25"/>
      <c r="I192" s="25"/>
      <c r="J192" s="24"/>
      <c r="K192" s="55">
        <f t="shared" si="19"/>
        <v>0</v>
      </c>
      <c r="M192" s="70"/>
      <c r="N192" s="71"/>
    </row>
    <row r="193" spans="2:14" outlineLevel="1" x14ac:dyDescent="0.25">
      <c r="B193" s="17"/>
      <c r="C193" s="39"/>
      <c r="D193" s="40" t="s">
        <v>203</v>
      </c>
      <c r="E193" s="39"/>
      <c r="F193" s="41"/>
      <c r="G193" s="19"/>
      <c r="H193" s="25"/>
      <c r="I193" s="25"/>
      <c r="J193" s="24"/>
      <c r="K193" s="55">
        <f t="shared" si="19"/>
        <v>0</v>
      </c>
      <c r="M193" s="70"/>
      <c r="N193" s="71"/>
    </row>
    <row r="194" spans="2:14" outlineLevel="1" x14ac:dyDescent="0.25">
      <c r="B194" s="17"/>
      <c r="C194" s="39"/>
      <c r="D194" s="40" t="s">
        <v>204</v>
      </c>
      <c r="E194" s="39"/>
      <c r="F194" s="41"/>
      <c r="G194" s="19"/>
      <c r="H194" s="25"/>
      <c r="I194" s="25"/>
      <c r="J194" s="24"/>
      <c r="K194" s="55">
        <f t="shared" si="19"/>
        <v>0</v>
      </c>
      <c r="M194" s="70"/>
      <c r="N194" s="71"/>
    </row>
    <row r="195" spans="2:14" outlineLevel="1" x14ac:dyDescent="0.25">
      <c r="B195" s="17"/>
      <c r="C195" s="39"/>
      <c r="D195" s="40" t="s">
        <v>205</v>
      </c>
      <c r="E195" s="39"/>
      <c r="F195" s="41"/>
      <c r="G195" s="19"/>
      <c r="H195" s="25"/>
      <c r="I195" s="25"/>
      <c r="J195" s="24"/>
      <c r="K195" s="55">
        <f t="shared" si="19"/>
        <v>0</v>
      </c>
      <c r="M195" s="70"/>
      <c r="N195" s="71"/>
    </row>
    <row r="196" spans="2:14" outlineLevel="1" x14ac:dyDescent="0.25">
      <c r="B196" s="17"/>
      <c r="C196" s="39"/>
      <c r="D196" s="40" t="s">
        <v>206</v>
      </c>
      <c r="E196" s="39"/>
      <c r="F196" s="41"/>
      <c r="G196" s="19"/>
      <c r="H196" s="25">
        <v>1</v>
      </c>
      <c r="I196" s="25" t="s">
        <v>242</v>
      </c>
      <c r="J196" s="24">
        <v>4000</v>
      </c>
      <c r="K196" s="55">
        <f t="shared" si="19"/>
        <v>4000</v>
      </c>
      <c r="M196" s="70"/>
      <c r="N196" s="71"/>
    </row>
    <row r="197" spans="2:14" x14ac:dyDescent="0.25">
      <c r="B197" s="17"/>
      <c r="C197" s="39" t="s">
        <v>207</v>
      </c>
      <c r="D197" s="40"/>
      <c r="E197" s="39"/>
      <c r="F197" s="41"/>
      <c r="G197" s="19"/>
      <c r="H197" s="29"/>
      <c r="I197" s="29"/>
      <c r="J197" s="22"/>
      <c r="K197" s="55">
        <f>IFERROR(SUM(K198:K202),"")</f>
        <v>0</v>
      </c>
      <c r="M197" s="70"/>
      <c r="N197" s="71"/>
    </row>
    <row r="198" spans="2:14" outlineLevel="1" x14ac:dyDescent="0.25">
      <c r="B198" s="17"/>
      <c r="C198" s="39"/>
      <c r="D198" s="40" t="s">
        <v>208</v>
      </c>
      <c r="E198" s="39"/>
      <c r="F198" s="41"/>
      <c r="G198" s="19"/>
      <c r="H198" s="26"/>
      <c r="I198" s="25"/>
      <c r="J198" s="24"/>
      <c r="K198" s="55">
        <f t="shared" ref="K198:K202" si="20">IFERROR(H198*J198,"")</f>
        <v>0</v>
      </c>
      <c r="M198" s="70"/>
      <c r="N198" s="71"/>
    </row>
    <row r="199" spans="2:14" outlineLevel="1" x14ac:dyDescent="0.25">
      <c r="B199" s="17"/>
      <c r="C199" s="39"/>
      <c r="D199" s="40" t="s">
        <v>209</v>
      </c>
      <c r="E199" s="39"/>
      <c r="F199" s="41"/>
      <c r="G199" s="19"/>
      <c r="H199" s="26"/>
      <c r="I199" s="25"/>
      <c r="J199" s="24"/>
      <c r="K199" s="55">
        <f t="shared" si="20"/>
        <v>0</v>
      </c>
      <c r="M199" s="70"/>
      <c r="N199" s="71"/>
    </row>
    <row r="200" spans="2:14" outlineLevel="1" x14ac:dyDescent="0.25">
      <c r="B200" s="17"/>
      <c r="C200" s="39"/>
      <c r="D200" s="40" t="s">
        <v>210</v>
      </c>
      <c r="E200" s="39"/>
      <c r="F200" s="41"/>
      <c r="G200" s="19"/>
      <c r="H200" s="25"/>
      <c r="I200" s="25"/>
      <c r="J200" s="24"/>
      <c r="K200" s="55">
        <f t="shared" si="20"/>
        <v>0</v>
      </c>
      <c r="M200" s="70"/>
      <c r="N200" s="71"/>
    </row>
    <row r="201" spans="2:14" outlineLevel="1" x14ac:dyDescent="0.25">
      <c r="B201" s="17"/>
      <c r="C201" s="39"/>
      <c r="D201" s="40" t="s">
        <v>211</v>
      </c>
      <c r="E201" s="39"/>
      <c r="F201" s="41"/>
      <c r="G201" s="19"/>
      <c r="H201" s="25"/>
      <c r="I201" s="25"/>
      <c r="J201" s="24"/>
      <c r="K201" s="55">
        <f t="shared" si="20"/>
        <v>0</v>
      </c>
      <c r="M201" s="70"/>
      <c r="N201" s="71"/>
    </row>
    <row r="202" spans="2:14" outlineLevel="1" x14ac:dyDescent="0.25">
      <c r="B202" s="17"/>
      <c r="C202" s="39"/>
      <c r="D202" s="40" t="s">
        <v>212</v>
      </c>
      <c r="E202" s="39"/>
      <c r="F202" s="41"/>
      <c r="G202" s="19"/>
      <c r="H202" s="25"/>
      <c r="I202" s="25"/>
      <c r="J202" s="24"/>
      <c r="K202" s="55">
        <f t="shared" si="20"/>
        <v>0</v>
      </c>
      <c r="M202" s="70"/>
      <c r="N202" s="71"/>
    </row>
    <row r="203" spans="2:14" x14ac:dyDescent="0.25">
      <c r="B203" s="17"/>
      <c r="C203" s="39" t="s">
        <v>213</v>
      </c>
      <c r="D203" s="40"/>
      <c r="E203" s="39"/>
      <c r="F203" s="41"/>
      <c r="G203" s="19"/>
      <c r="H203" s="29"/>
      <c r="I203" s="29"/>
      <c r="J203" s="22"/>
      <c r="K203" s="55">
        <f>IFERROR(SUM(K204:K209),"")</f>
        <v>114778</v>
      </c>
      <c r="M203" s="70"/>
      <c r="N203" s="71"/>
    </row>
    <row r="204" spans="2:14" outlineLevel="1" x14ac:dyDescent="0.25">
      <c r="B204" s="17"/>
      <c r="C204" s="39"/>
      <c r="D204" s="40" t="s">
        <v>214</v>
      </c>
      <c r="E204" s="39"/>
      <c r="F204" s="41"/>
      <c r="G204" s="19"/>
      <c r="H204" s="25">
        <v>1</v>
      </c>
      <c r="I204" s="25" t="s">
        <v>242</v>
      </c>
      <c r="J204" s="24">
        <v>114778</v>
      </c>
      <c r="K204" s="55">
        <f t="shared" ref="K204:K209" si="21">IFERROR(H204*J204,"")</f>
        <v>114778</v>
      </c>
      <c r="M204" s="70"/>
      <c r="N204" s="71"/>
    </row>
    <row r="205" spans="2:14" outlineLevel="1" x14ac:dyDescent="0.25">
      <c r="B205" s="17"/>
      <c r="C205" s="39"/>
      <c r="D205" s="40" t="s">
        <v>215</v>
      </c>
      <c r="E205" s="39"/>
      <c r="F205" s="41"/>
      <c r="G205" s="19"/>
      <c r="H205" s="26"/>
      <c r="I205" s="25"/>
      <c r="J205" s="24"/>
      <c r="K205" s="55">
        <f t="shared" si="21"/>
        <v>0</v>
      </c>
      <c r="M205" s="70"/>
      <c r="N205" s="71"/>
    </row>
    <row r="206" spans="2:14" outlineLevel="1" x14ac:dyDescent="0.25">
      <c r="B206" s="17"/>
      <c r="C206" s="39"/>
      <c r="D206" s="40" t="s">
        <v>216</v>
      </c>
      <c r="E206" s="39"/>
      <c r="F206" s="41"/>
      <c r="G206" s="19"/>
      <c r="H206" s="25"/>
      <c r="I206" s="25"/>
      <c r="J206" s="24"/>
      <c r="K206" s="55">
        <f t="shared" si="21"/>
        <v>0</v>
      </c>
      <c r="M206" s="70"/>
      <c r="N206" s="71"/>
    </row>
    <row r="207" spans="2:14" outlineLevel="1" x14ac:dyDescent="0.25">
      <c r="B207" s="17"/>
      <c r="C207" s="39"/>
      <c r="D207" s="40" t="s">
        <v>217</v>
      </c>
      <c r="E207" s="39"/>
      <c r="F207" s="41"/>
      <c r="G207" s="19"/>
      <c r="H207" s="25"/>
      <c r="I207" s="25"/>
      <c r="J207" s="24"/>
      <c r="K207" s="55">
        <f t="shared" si="21"/>
        <v>0</v>
      </c>
      <c r="M207" s="70"/>
      <c r="N207" s="71"/>
    </row>
    <row r="208" spans="2:14" outlineLevel="1" x14ac:dyDescent="0.25">
      <c r="B208" s="17"/>
      <c r="C208" s="39"/>
      <c r="D208" s="40" t="s">
        <v>218</v>
      </c>
      <c r="E208" s="39"/>
      <c r="F208" s="41"/>
      <c r="G208" s="19"/>
      <c r="H208" s="25"/>
      <c r="I208" s="25"/>
      <c r="J208" s="24"/>
      <c r="K208" s="55">
        <f t="shared" si="21"/>
        <v>0</v>
      </c>
      <c r="M208" s="70"/>
      <c r="N208" s="71"/>
    </row>
    <row r="209" spans="2:14" outlineLevel="1" x14ac:dyDescent="0.25">
      <c r="B209" s="17"/>
      <c r="C209" s="39"/>
      <c r="D209" s="40" t="s">
        <v>219</v>
      </c>
      <c r="E209" s="39"/>
      <c r="F209" s="41"/>
      <c r="G209" s="19"/>
      <c r="H209" s="25"/>
      <c r="I209" s="25"/>
      <c r="J209" s="24"/>
      <c r="K209" s="55">
        <f t="shared" si="21"/>
        <v>0</v>
      </c>
      <c r="M209" s="70"/>
      <c r="N209" s="71"/>
    </row>
    <row r="210" spans="2:14" x14ac:dyDescent="0.25">
      <c r="B210" s="17"/>
      <c r="C210" s="39" t="s">
        <v>220</v>
      </c>
      <c r="D210" s="40"/>
      <c r="E210" s="39"/>
      <c r="F210" s="41"/>
      <c r="G210" s="19"/>
      <c r="H210" s="29"/>
      <c r="I210" s="29"/>
      <c r="J210" s="22"/>
      <c r="K210" s="55">
        <f>SUM(K211)</f>
        <v>0</v>
      </c>
      <c r="M210" s="70"/>
      <c r="N210" s="71"/>
    </row>
    <row r="211" spans="2:14" outlineLevel="1" x14ac:dyDescent="0.25">
      <c r="B211" s="43"/>
      <c r="C211" s="44"/>
      <c r="D211" s="45" t="s">
        <v>221</v>
      </c>
      <c r="E211" s="44"/>
      <c r="F211" s="46"/>
      <c r="G211" s="19"/>
      <c r="H211" s="25"/>
      <c r="I211" s="25"/>
      <c r="J211" s="24"/>
      <c r="K211" s="55">
        <f t="shared" ref="K211" si="22">IFERROR(H211*J211,"")</f>
        <v>0</v>
      </c>
      <c r="M211" s="70"/>
      <c r="N211" s="71"/>
    </row>
    <row r="212" spans="2:14" ht="4.9000000000000004" customHeight="1" x14ac:dyDescent="0.25">
      <c r="K212" s="23"/>
    </row>
    <row r="213" spans="2:14" x14ac:dyDescent="0.25">
      <c r="J213" s="48" t="s">
        <v>222</v>
      </c>
      <c r="K213" s="33">
        <f>SUM(K210,K203,K197,K188,K178,K173,K160,K156,K154,K150,K141,K124,K114,K107,K99,K89,K84,K76,K33,K9)</f>
        <v>782756</v>
      </c>
      <c r="L213" s="59"/>
      <c r="M213" s="60"/>
    </row>
    <row r="214" spans="2:14" x14ac:dyDescent="0.25">
      <c r="K214" s="23"/>
    </row>
    <row r="215" spans="2:14" x14ac:dyDescent="0.25">
      <c r="B215" s="35"/>
      <c r="C215" s="36" t="s">
        <v>223</v>
      </c>
      <c r="D215" s="37"/>
      <c r="E215" s="36"/>
      <c r="F215" s="38"/>
      <c r="G215" s="19"/>
      <c r="H215" s="29"/>
      <c r="I215" s="29"/>
      <c r="J215" s="22"/>
      <c r="K215" s="22">
        <f>SUM(K216:K218)</f>
        <v>59411</v>
      </c>
      <c r="M215" s="70"/>
      <c r="N215" s="71"/>
    </row>
    <row r="216" spans="2:14" x14ac:dyDescent="0.25">
      <c r="B216" s="17"/>
      <c r="C216" s="40"/>
      <c r="D216" s="39" t="s">
        <v>224</v>
      </c>
      <c r="E216" s="39"/>
      <c r="F216" s="42"/>
      <c r="G216" s="19"/>
      <c r="H216" s="25">
        <v>1.5</v>
      </c>
      <c r="I216" s="25" t="s">
        <v>225</v>
      </c>
      <c r="J216" s="24"/>
      <c r="K216" s="22">
        <v>11741</v>
      </c>
      <c r="M216" s="70"/>
      <c r="N216" s="71"/>
    </row>
    <row r="217" spans="2:14" x14ac:dyDescent="0.25">
      <c r="B217" s="17"/>
      <c r="C217" s="39"/>
      <c r="D217" s="40" t="s">
        <v>226</v>
      </c>
      <c r="E217" s="39"/>
      <c r="F217" s="41"/>
      <c r="G217" s="19"/>
      <c r="H217" s="27">
        <v>0.1</v>
      </c>
      <c r="I217" s="25" t="s">
        <v>225</v>
      </c>
      <c r="J217" s="24"/>
      <c r="K217" s="22">
        <v>47670</v>
      </c>
      <c r="M217" s="70" t="s">
        <v>138</v>
      </c>
      <c r="N217" s="71"/>
    </row>
    <row r="218" spans="2:14" x14ac:dyDescent="0.25">
      <c r="B218" s="43"/>
      <c r="C218" s="45"/>
      <c r="D218" s="44" t="s">
        <v>227</v>
      </c>
      <c r="E218" s="44"/>
      <c r="F218" s="47"/>
      <c r="G218" s="19"/>
      <c r="H218" s="25"/>
      <c r="I218" s="25" t="s">
        <v>225</v>
      </c>
      <c r="J218" s="24"/>
      <c r="K218" s="22">
        <f>H218*J218</f>
        <v>0</v>
      </c>
      <c r="M218" s="70"/>
      <c r="N218" s="71"/>
    </row>
    <row r="219" spans="2:14" ht="4.9000000000000004" customHeight="1" x14ac:dyDescent="0.25">
      <c r="B219" s="52"/>
      <c r="C219" s="52"/>
      <c r="D219" s="53"/>
      <c r="E219" s="54"/>
      <c r="F219" s="54"/>
      <c r="K219" s="23"/>
    </row>
    <row r="220" spans="2:14" x14ac:dyDescent="0.25">
      <c r="J220" s="34" t="s">
        <v>228</v>
      </c>
      <c r="K220" s="49">
        <f>SUM(K216:K218,K213)</f>
        <v>842167</v>
      </c>
      <c r="L220" s="59"/>
      <c r="M220" s="60"/>
    </row>
    <row r="222" spans="2:14" x14ac:dyDescent="0.25">
      <c r="C222" s="5" t="s">
        <v>229</v>
      </c>
    </row>
    <row r="223" spans="2:14" x14ac:dyDescent="0.25">
      <c r="C223" s="65" t="s">
        <v>230</v>
      </c>
      <c r="D223" s="65"/>
      <c r="E223" s="65"/>
      <c r="F223" s="65"/>
      <c r="G223" s="65"/>
      <c r="H223" s="65"/>
      <c r="I223" s="65"/>
      <c r="J223" s="6" t="s">
        <v>231</v>
      </c>
      <c r="K223" s="6" t="s">
        <v>18</v>
      </c>
    </row>
    <row r="224" spans="2:14" x14ac:dyDescent="0.25">
      <c r="B224" s="51" t="s">
        <v>232</v>
      </c>
      <c r="C224" s="56"/>
      <c r="D224" s="57"/>
      <c r="E224" s="57"/>
      <c r="F224" s="57"/>
      <c r="G224" s="57"/>
      <c r="H224" s="57"/>
      <c r="I224" s="58"/>
      <c r="J224" s="50"/>
      <c r="K224" s="50"/>
    </row>
    <row r="225" spans="2:11" x14ac:dyDescent="0.25">
      <c r="B225" s="51" t="s">
        <v>233</v>
      </c>
      <c r="C225" s="56"/>
      <c r="D225" s="57"/>
      <c r="E225" s="57"/>
      <c r="F225" s="57"/>
      <c r="G225" s="57"/>
      <c r="H225" s="57"/>
      <c r="I225" s="58"/>
      <c r="J225" s="50"/>
      <c r="K225" s="50"/>
    </row>
    <row r="226" spans="2:11" x14ac:dyDescent="0.25">
      <c r="B226" s="51" t="s">
        <v>234</v>
      </c>
      <c r="C226" s="56"/>
      <c r="D226" s="57"/>
      <c r="E226" s="57"/>
      <c r="F226" s="57"/>
      <c r="G226" s="57"/>
      <c r="H226" s="57"/>
      <c r="I226" s="58"/>
      <c r="J226" s="50"/>
      <c r="K226" s="50"/>
    </row>
    <row r="227" spans="2:11" x14ac:dyDescent="0.25">
      <c r="B227" s="51" t="s">
        <v>235</v>
      </c>
      <c r="C227" s="56"/>
      <c r="D227" s="57"/>
      <c r="E227" s="57"/>
      <c r="F227" s="57"/>
      <c r="G227" s="57"/>
      <c r="H227" s="57"/>
      <c r="I227" s="58"/>
      <c r="J227" s="50"/>
      <c r="K227" s="50"/>
    </row>
    <row r="228" spans="2:11" x14ac:dyDescent="0.25">
      <c r="B228" s="51" t="s">
        <v>236</v>
      </c>
      <c r="C228" s="56"/>
      <c r="D228" s="57"/>
      <c r="E228" s="57"/>
      <c r="F228" s="57"/>
      <c r="G228" s="57"/>
      <c r="H228" s="57"/>
      <c r="I228" s="58"/>
      <c r="J228" s="50"/>
      <c r="K228" s="50"/>
    </row>
  </sheetData>
  <mergeCells count="227">
    <mergeCell ref="M217:N217"/>
    <mergeCell ref="M218:N218"/>
    <mergeCell ref="M209:N209"/>
    <mergeCell ref="M210:N210"/>
    <mergeCell ref="M211:N211"/>
    <mergeCell ref="M215:N215"/>
    <mergeCell ref="M216:N216"/>
    <mergeCell ref="M204:N204"/>
    <mergeCell ref="M205:N205"/>
    <mergeCell ref="M206:N206"/>
    <mergeCell ref="M207:N207"/>
    <mergeCell ref="M208:N208"/>
    <mergeCell ref="M199:N199"/>
    <mergeCell ref="M200:N200"/>
    <mergeCell ref="M201:N201"/>
    <mergeCell ref="M202:N202"/>
    <mergeCell ref="M203:N203"/>
    <mergeCell ref="M194:N194"/>
    <mergeCell ref="M195:N195"/>
    <mergeCell ref="M196:N196"/>
    <mergeCell ref="M197:N197"/>
    <mergeCell ref="M198:N198"/>
    <mergeCell ref="M189:N189"/>
    <mergeCell ref="M190:N190"/>
    <mergeCell ref="M191:N191"/>
    <mergeCell ref="M192:N192"/>
    <mergeCell ref="M193:N193"/>
    <mergeCell ref="M184:N184"/>
    <mergeCell ref="M185:N185"/>
    <mergeCell ref="M186:N186"/>
    <mergeCell ref="M187:N187"/>
    <mergeCell ref="M188:N188"/>
    <mergeCell ref="M179:N179"/>
    <mergeCell ref="M180:N180"/>
    <mergeCell ref="M181:N181"/>
    <mergeCell ref="M182:N182"/>
    <mergeCell ref="M183:N183"/>
    <mergeCell ref="M174:N174"/>
    <mergeCell ref="M175:N175"/>
    <mergeCell ref="M176:N176"/>
    <mergeCell ref="M177:N177"/>
    <mergeCell ref="M178:N178"/>
    <mergeCell ref="M169:N169"/>
    <mergeCell ref="M170:N170"/>
    <mergeCell ref="M171:N171"/>
    <mergeCell ref="M172:N172"/>
    <mergeCell ref="M173:N173"/>
    <mergeCell ref="M164:N164"/>
    <mergeCell ref="M165:N165"/>
    <mergeCell ref="M166:N166"/>
    <mergeCell ref="M167:N167"/>
    <mergeCell ref="M168:N168"/>
    <mergeCell ref="M159:N159"/>
    <mergeCell ref="M160:N160"/>
    <mergeCell ref="M161:N161"/>
    <mergeCell ref="M162:N162"/>
    <mergeCell ref="M163:N163"/>
    <mergeCell ref="M154:N154"/>
    <mergeCell ref="M155:N155"/>
    <mergeCell ref="M156:N156"/>
    <mergeCell ref="M157:N157"/>
    <mergeCell ref="M158:N158"/>
    <mergeCell ref="M149:N149"/>
    <mergeCell ref="M150:N150"/>
    <mergeCell ref="M151:N151"/>
    <mergeCell ref="M152:N152"/>
    <mergeCell ref="M153:N153"/>
    <mergeCell ref="M144:N144"/>
    <mergeCell ref="M145:N145"/>
    <mergeCell ref="M146:N146"/>
    <mergeCell ref="M147:N147"/>
    <mergeCell ref="M148:N148"/>
    <mergeCell ref="M139:N139"/>
    <mergeCell ref="M140:N140"/>
    <mergeCell ref="M141:N141"/>
    <mergeCell ref="M142:N142"/>
    <mergeCell ref="M143:N143"/>
    <mergeCell ref="M134:N134"/>
    <mergeCell ref="M135:N135"/>
    <mergeCell ref="M136:N136"/>
    <mergeCell ref="M137:N137"/>
    <mergeCell ref="M138:N138"/>
    <mergeCell ref="M130:N130"/>
    <mergeCell ref="M131:N131"/>
    <mergeCell ref="M132:N132"/>
    <mergeCell ref="M133:N133"/>
    <mergeCell ref="M125:N125"/>
    <mergeCell ref="M126:N126"/>
    <mergeCell ref="M127:N127"/>
    <mergeCell ref="M128:N128"/>
    <mergeCell ref="M129:N129"/>
    <mergeCell ref="M120:N120"/>
    <mergeCell ref="M121:N121"/>
    <mergeCell ref="M122:N122"/>
    <mergeCell ref="M123:N123"/>
    <mergeCell ref="M124:N124"/>
    <mergeCell ref="M115:N115"/>
    <mergeCell ref="M116:N116"/>
    <mergeCell ref="M117:N117"/>
    <mergeCell ref="M118:N118"/>
    <mergeCell ref="M119:N119"/>
    <mergeCell ref="M110:N110"/>
    <mergeCell ref="M111:N111"/>
    <mergeCell ref="M112:N112"/>
    <mergeCell ref="M113:N113"/>
    <mergeCell ref="M114:N114"/>
    <mergeCell ref="M105:N105"/>
    <mergeCell ref="M106:N106"/>
    <mergeCell ref="M107:N107"/>
    <mergeCell ref="M108:N108"/>
    <mergeCell ref="M109:N109"/>
    <mergeCell ref="M100:N100"/>
    <mergeCell ref="M101:N101"/>
    <mergeCell ref="M102:N102"/>
    <mergeCell ref="M103:N103"/>
    <mergeCell ref="M104:N104"/>
    <mergeCell ref="M95:N95"/>
    <mergeCell ref="M96:N96"/>
    <mergeCell ref="M97:N97"/>
    <mergeCell ref="M98:N98"/>
    <mergeCell ref="M99:N99"/>
    <mergeCell ref="M90:N90"/>
    <mergeCell ref="M91:N91"/>
    <mergeCell ref="M92:N92"/>
    <mergeCell ref="M93:N93"/>
    <mergeCell ref="M94:N94"/>
    <mergeCell ref="M85:N85"/>
    <mergeCell ref="M86:N86"/>
    <mergeCell ref="M87:N87"/>
    <mergeCell ref="M88:N88"/>
    <mergeCell ref="M89:N89"/>
    <mergeCell ref="M80:N80"/>
    <mergeCell ref="M81:N81"/>
    <mergeCell ref="M82:N82"/>
    <mergeCell ref="M83:N83"/>
    <mergeCell ref="M84:N84"/>
    <mergeCell ref="M77:N77"/>
    <mergeCell ref="M78:N78"/>
    <mergeCell ref="M79:N79"/>
    <mergeCell ref="M72:N72"/>
    <mergeCell ref="M73:N73"/>
    <mergeCell ref="M74:N74"/>
    <mergeCell ref="M75:N75"/>
    <mergeCell ref="M76:N76"/>
    <mergeCell ref="M69:N69"/>
    <mergeCell ref="M70:N70"/>
    <mergeCell ref="M71:N71"/>
    <mergeCell ref="M64:N64"/>
    <mergeCell ref="M65:N65"/>
    <mergeCell ref="M66:N66"/>
    <mergeCell ref="M67:N67"/>
    <mergeCell ref="M68:N68"/>
    <mergeCell ref="M59:N59"/>
    <mergeCell ref="M60:N60"/>
    <mergeCell ref="M61:N61"/>
    <mergeCell ref="M62:N62"/>
    <mergeCell ref="M63:N63"/>
    <mergeCell ref="M54:N54"/>
    <mergeCell ref="M55:N55"/>
    <mergeCell ref="M56:N56"/>
    <mergeCell ref="M57:N57"/>
    <mergeCell ref="M58:N58"/>
    <mergeCell ref="M49:N49"/>
    <mergeCell ref="M50:N50"/>
    <mergeCell ref="M51:N51"/>
    <mergeCell ref="M52:N52"/>
    <mergeCell ref="M53:N53"/>
    <mergeCell ref="M45:N45"/>
    <mergeCell ref="M46:N46"/>
    <mergeCell ref="M47:N47"/>
    <mergeCell ref="M48:N48"/>
    <mergeCell ref="M39:N39"/>
    <mergeCell ref="M40:N40"/>
    <mergeCell ref="M41:N41"/>
    <mergeCell ref="M42:N42"/>
    <mergeCell ref="M43:N43"/>
    <mergeCell ref="M36:N36"/>
    <mergeCell ref="M37:N37"/>
    <mergeCell ref="M38:N38"/>
    <mergeCell ref="M29:N29"/>
    <mergeCell ref="M30:N30"/>
    <mergeCell ref="M31:N31"/>
    <mergeCell ref="M32:N32"/>
    <mergeCell ref="M33:N33"/>
    <mergeCell ref="M44:N44"/>
    <mergeCell ref="M27:N27"/>
    <mergeCell ref="M28:N28"/>
    <mergeCell ref="M19:N19"/>
    <mergeCell ref="M20:N20"/>
    <mergeCell ref="M21:N21"/>
    <mergeCell ref="M22:N22"/>
    <mergeCell ref="M23:N23"/>
    <mergeCell ref="M34:N34"/>
    <mergeCell ref="M35:N35"/>
    <mergeCell ref="M18:N18"/>
    <mergeCell ref="M9:N9"/>
    <mergeCell ref="M10:N10"/>
    <mergeCell ref="M11:N11"/>
    <mergeCell ref="M12:N12"/>
    <mergeCell ref="M13:N13"/>
    <mergeCell ref="M24:N24"/>
    <mergeCell ref="M25:N25"/>
    <mergeCell ref="M26:N26"/>
    <mergeCell ref="C224:I224"/>
    <mergeCell ref="C225:I225"/>
    <mergeCell ref="C226:I226"/>
    <mergeCell ref="C227:I227"/>
    <mergeCell ref="C228:I228"/>
    <mergeCell ref="L213:M213"/>
    <mergeCell ref="L220:M220"/>
    <mergeCell ref="J2:K2"/>
    <mergeCell ref="E2:F2"/>
    <mergeCell ref="E3:F3"/>
    <mergeCell ref="E4:F4"/>
    <mergeCell ref="E5:F5"/>
    <mergeCell ref="E6:F6"/>
    <mergeCell ref="C223:I223"/>
    <mergeCell ref="J3:K3"/>
    <mergeCell ref="J4:K4"/>
    <mergeCell ref="J5:K5"/>
    <mergeCell ref="J6:K6"/>
    <mergeCell ref="J7:K7"/>
    <mergeCell ref="M8:N8"/>
    <mergeCell ref="M14:N14"/>
    <mergeCell ref="M15:N15"/>
    <mergeCell ref="M16:N16"/>
    <mergeCell ref="M17:N17"/>
  </mergeCells>
  <pageMargins left="0.25" right="0.25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3d064076-06fc-4721-8c30-6359560eac56">
      <UserInfo>
        <DisplayName>Cherie Stribling</DisplayName>
        <AccountId>521</AccountId>
        <AccountType/>
      </UserInfo>
      <UserInfo>
        <DisplayName>James Mackinnon</DisplayName>
        <AccountId>40</AccountId>
        <AccountType/>
      </UserInfo>
      <UserInfo>
        <DisplayName>Nihal Elfaham</DisplayName>
        <AccountId>50</AccountId>
        <AccountType/>
      </UserInfo>
      <UserInfo>
        <DisplayName>Parker Middleton</DisplayName>
        <AccountId>55</AccountId>
        <AccountType/>
      </UserInfo>
    </SharedWithUsers>
    <lcf76f155ced4ddcb4097134ff3c332f xmlns="d493c37d-aa0c-4d32-8f58-ed791ff4d177">
      <Terms xmlns="http://schemas.microsoft.com/office/infopath/2007/PartnerControls"/>
    </lcf76f155ced4ddcb4097134ff3c332f>
    <TaxCatchAll xmlns="3d064076-06fc-4721-8c30-6359560eac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B81345D0B37A458556205CEF1B9E75" ma:contentTypeVersion="23" ma:contentTypeDescription="Create a new document." ma:contentTypeScope="" ma:versionID="ccafd8a25a22eea7bb4eee661a1e8c9f">
  <xsd:schema xmlns:xsd="http://www.w3.org/2001/XMLSchema" xmlns:xs="http://www.w3.org/2001/XMLSchema" xmlns:p="http://schemas.microsoft.com/office/2006/metadata/properties" xmlns:ns1="http://schemas.microsoft.com/sharepoint/v3" xmlns:ns2="d493c37d-aa0c-4d32-8f58-ed791ff4d177" xmlns:ns3="3d064076-06fc-4721-8c30-6359560eac56" targetNamespace="http://schemas.microsoft.com/office/2006/metadata/properties" ma:root="true" ma:fieldsID="f4c6260d8b38976fc87636444fe8de40" ns1:_="" ns2:_="" ns3:_="">
    <xsd:import namespace="http://schemas.microsoft.com/sharepoint/v3"/>
    <xsd:import namespace="d493c37d-aa0c-4d32-8f58-ed791ff4d177"/>
    <xsd:import namespace="3d064076-06fc-4721-8c30-6359560ea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3c37d-aa0c-4d32-8f58-ed791ff4d1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Location" ma:index="8" nillable="true" ma:displayName="Location" ma:internalName="MediaServiceLocation" ma:readOnly="true">
      <xsd:simpleType>
        <xsd:restriction base="dms:Text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c167df7-bf11-4755-a3ad-b0f5812ff7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64076-06fc-4721-8c30-6359560ea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1a889f3-c48c-4cb6-b557-8c2b419c41ef}" ma:internalName="TaxCatchAll" ma:showField="CatchAllData" ma:web="3d064076-06fc-4721-8c30-6359560eac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D38BD4-8F8A-4331-A4BB-53D409E7C0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d064076-06fc-4721-8c30-6359560eac56"/>
    <ds:schemaRef ds:uri="d493c37d-aa0c-4d32-8f58-ed791ff4d177"/>
  </ds:schemaRefs>
</ds:datastoreItem>
</file>

<file path=customXml/itemProps2.xml><?xml version="1.0" encoding="utf-8"?>
<ds:datastoreItem xmlns:ds="http://schemas.openxmlformats.org/officeDocument/2006/customXml" ds:itemID="{2D421956-4DC2-4809-B66C-27782189C6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739091-985C-4123-9FB6-DD1E7E9F2B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93c37d-aa0c-4d32-8f58-ed791ff4d177"/>
    <ds:schemaRef ds:uri="3d064076-06fc-4721-8c30-6359560ea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Validation Template</vt:lpstr>
      <vt:lpstr>'Budget Validation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Porter</dc:creator>
  <cp:keywords/>
  <dc:description/>
  <cp:lastModifiedBy>Geoff Ballou</cp:lastModifiedBy>
  <cp:revision/>
  <dcterms:created xsi:type="dcterms:W3CDTF">2021-12-30T16:11:15Z</dcterms:created>
  <dcterms:modified xsi:type="dcterms:W3CDTF">2024-07-11T21:15:24Z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0x01010088B81345D0B37A458556205CEF1B9E75</vt:lpwstr>
  </property>
  <property fmtid="{D5CDD505-2E9C-101B-9397-08002B2CF9AE}" pid="3" name="MediaServiceImageTags">
    <vt:lpwstr/>
  </property>
</Properties>
</file>